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23.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3.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isco duro interno Admin" sheetId="1" r:id="rId4"/>
    <sheet state="visible" name="DiscoSolido Admin" sheetId="2" r:id="rId5"/>
    <sheet state="visible" name="ram Admin" sheetId="3" r:id="rId6"/>
    <sheet state="visible" name="Servidor Admin" sheetId="4" r:id="rId7"/>
    <sheet state="visible" name="Torre admin" sheetId="5" r:id="rId8"/>
    <sheet state="visible" name="Monitor Admin" sheetId="6" r:id="rId9"/>
    <sheet state="visible" name="Teclado Admin" sheetId="7" r:id="rId10"/>
    <sheet state="visible" name="Mouse Admin" sheetId="8" r:id="rId11"/>
    <sheet state="visible" name="Portatil Nosotros" sheetId="9" r:id="rId12"/>
    <sheet state="visible" name=" Disco mecanico Nosotros" sheetId="10" r:id="rId13"/>
    <sheet state="visible" name=" ram nosotros" sheetId="11" r:id="rId14"/>
    <sheet state="visible" name="Tarjeta de video nosotros" sheetId="12" r:id="rId15"/>
    <sheet state="visible" name="Procesador Nosotros" sheetId="13" r:id="rId16"/>
    <sheet state="visible" name=" Servidor Nosotros" sheetId="14" r:id="rId17"/>
    <sheet state="visible" name="Monitor Nosotros" sheetId="15" r:id="rId18"/>
    <sheet state="visible" name="Teclado nosostros " sheetId="16" r:id="rId19"/>
    <sheet state="visible" name="Muse nosotros" sheetId="17" r:id="rId20"/>
    <sheet state="visible" name="software licencia" sheetId="18" r:id="rId21"/>
    <sheet state="visible" name="windows 11 licencia" sheetId="19" r:id="rId22"/>
    <sheet state="visible" name="licencia SQL" sheetId="20" r:id="rId23"/>
    <sheet state="visible" name="Alquiler_computadores" sheetId="21" r:id="rId24"/>
    <sheet state="visible" name="Precios" sheetId="22" r:id="rId25"/>
    <sheet state="visible" name="Ficha tecnica" sheetId="23" r:id="rId26"/>
  </sheets>
  <definedNames/>
  <calcPr/>
  <extLst>
    <ext uri="GoogleSheetsCustomDataVersion2">
      <go:sheetsCustomData xmlns:go="http://customooxmlschemas.google.com/" r:id="rId27" roundtripDataChecksum="wVTijHfbzMxG7I+mLH6q0IAFctXpHHVRCG37O2+71K4="/>
    </ext>
  </extLst>
</workbook>
</file>

<file path=xl/sharedStrings.xml><?xml version="1.0" encoding="utf-8"?>
<sst xmlns="http://schemas.openxmlformats.org/spreadsheetml/2006/main" count="1148" uniqueCount="689">
  <si>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</si>
  <si>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</si>
  <si>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</si>
  <si>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</si>
  <si>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</si>
  <si>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</si>
  <si>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</si>
  <si>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</si>
  <si>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</si>
  <si>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</si>
  <si>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</si>
  <si>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</si>
  <si>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Nº 1</t>
  </si>
  <si>
    <t xml:space="preserve">Newegg
</t>
  </si>
  <si>
    <t>https://www.newegg.com/seagate-barracuda-st2000dm008-2tb/p/N82E16822184773</t>
  </si>
  <si>
    <t>Seagate BarraCuda 2TB 3.5" 7200 RPM.</t>
  </si>
  <si>
    <t>Transferencia Bancaria Tarjeta de Crédito</t>
  </si>
  <si>
    <t>Es el "caballo de batalla" para el almacenamiento general. Su velocidad de 7200 RPM asegura un acceso a los archivos más rápido que los discos de 5400 RPM.</t>
  </si>
  <si>
    <t xml:space="preserve">Nº2 </t>
  </si>
  <si>
    <t>Newegg</t>
  </si>
  <si>
    <t>https://www.newegg.com/hgst-travelstar-7k1000-1tb-0j22423/p/N82E16822145881</t>
  </si>
  <si>
    <t>HGST (WD) Travelstar 7K1000 1TB 2.5" 7200 RPM.</t>
  </si>
  <si>
    <t>Permite que los usuarios de laptop accedan y guarden archivos grandes de proyecto mucho más rápido que con un disco estándar de 5400 RPM, manteniendo una gran capacidad.</t>
  </si>
  <si>
    <t>Nº 3</t>
  </si>
  <si>
    <t>PCComponentes</t>
  </si>
  <si>
    <t>https://www.pccomponentes.com/disco-duro-kioxia-exceria-plus-g3-2tb-disco-ssd-5000mb-s-nvme-pcie-40-m2-gen4</t>
  </si>
  <si>
    <t>Disco Duro Kioxia Exceria Plus G3 2TB Disco SSD 5000MB/S NVMe PCIe 4.0 M.2 Gen4</t>
  </si>
  <si>
    <t>Samsung es líder en el mercado de SSDs. Estos modelos tienen una excelente durabilidad (600 TBW para el modelo de 1TB) y una garantía de 5 años, lo que da total tranquilidad para datos críticos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</si>
  <si>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</si>
  <si>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</si>
  <si>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</si>
  <si>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</si>
  <si>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</si>
  <si>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</si>
  <si>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</si>
  <si>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</si>
  <si>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</si>
  <si>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</si>
  <si>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Crucial</t>
  </si>
  <si>
    <t>https://www.crucial.com/ssd/p3/ct1000p3ssd8</t>
  </si>
  <si>
    <t>Crucial P3 1TB NVMe PCIe 3.0 M.2. Un SSD</t>
  </si>
  <si>
    <t xml:space="preserve">Transferencia Bancaria  Tarjeta de Crédito
</t>
  </si>
  <si>
    <t xml:space="preserve">La mejor relación costo-beneficio para modernizar cualquier equipo. Carga el sistema y las aplicaciones en segundos, mejorando la productividad general.
</t>
  </si>
  <si>
    <t>WesternDigital</t>
  </si>
  <si>
    <t>https://www.westerndigital.com/products/internal-drives/wd-black-sn770-nvme-ssd</t>
  </si>
  <si>
    <t xml:space="preserve">WD_BLACK SN770 1TB NVMe PCIe 4.0 M.2. Un SSD </t>
  </si>
  <si>
    <t>Excelente opción para quienes buscan velocidad PCIe 4.0 sin pagar el precio de los modelos tope de gama. Muy ágil para abrir archivos grandes y aplicaciones de análisis.</t>
  </si>
  <si>
    <t xml:space="preserve">Micro Center
</t>
  </si>
  <si>
    <t>https://www.microcenter.com/product/628177/samsung-980-pro-ssd-1tb-m2-nvme-interface-pcie-gen-4x4-internal-solid-state-drive</t>
  </si>
  <si>
    <t xml:space="preserve">Samsung 980 PRO 1TB NVMe PCIe 4.0 M.2. SSD </t>
  </si>
  <si>
    <t>La encriptación por hardware protege los datos sensibles del proyecto de forma transparente y sin consumir recursos del procesador, a diferencia de las soluciones por software.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</si>
  <si>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</si>
  <si>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</si>
  <si>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</si>
  <si>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</si>
  <si>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</si>
  <si>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</si>
  <si>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</si>
  <si>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</si>
  <si>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</si>
  <si>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</si>
  <si>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 Kingston®</t>
  </si>
  <si>
    <t>https://systorecolombia.com/memorias-ddr5/1172-memoria-ram-kingston-16gb-ddr5-ecc-pc5-4800mhz-registro-ktd-pe548s8-16g.html</t>
  </si>
  <si>
    <t>Memoria Ram Kingston 16gb Ddr5 ECC PC5 5600mhz Registro KTD-PE556S8-16G</t>
  </si>
  <si>
    <t>contado</t>
  </si>
  <si>
    <t>Se puede coordinar para retirar por el local (coordinar por chat antes de ir para evitar inconvenientes)</t>
  </si>
  <si>
    <t>Amazon</t>
  </si>
  <si>
    <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t>
  </si>
  <si>
    <t>ORSAIR VENGEANCE DDR5 32GB (2x16GB) DDR5 6000MHz CL30 AMD EXPO Intel XMP iCUE Memoria de Ordenador Compatible - Gris</t>
  </si>
  <si>
    <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t>
  </si>
  <si>
    <t>Crucial Pro RAM DDR5 32GB (2x16GB) 6000MHz CL36, Memoria Overclocking Gaming, Intel XMP 3.0 / AMD Expo, (PC) Memoria RAM DDR5 32GB, Negro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</si>
  <si>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</si>
  <si>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</si>
  <si>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</si>
  <si>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</si>
  <si>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</si>
  <si>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</si>
  <si>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</si>
  <si>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</si>
  <si>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</si>
  <si>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</si>
  <si>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Lenovo </t>
  </si>
  <si>
    <t>https://lasus.com.co/es/disco-duro-thinksystem-st50-v2-6tb-sata-35-72k-para-almacenamiento-eficiente?srsltid=AfmBOopLudIei1PIqxWmBAbn-kRcCkcwILfV3dosi3xrptJQTjwM90yi9ss</t>
  </si>
  <si>
    <t>Lenovo ThinkSystem ST50 V2 – Lenovo</t>
  </si>
  <si>
    <t>Se adjunta cotización con fecha actual con validez de 15 días hábiles para poder emitir orden de compra.</t>
  </si>
  <si>
    <t>Nº 2</t>
  </si>
  <si>
    <t>HP</t>
  </si>
  <si>
    <t>https://busther.com.co/tienda/computo/computacion/servidores/servidor-hp-proliant-microse</t>
  </si>
  <si>
    <t>SERVIDOR HP PROLIANT MICROSERVER GEN10 P04923-S01</t>
  </si>
  <si>
    <t>Dell</t>
  </si>
  <si>
    <t>https://www.amazon.com/-/es/PowerEdge-Servidor-núcleos-Express-Gráficos/dp/B0F6969M4P/ref=sr_1_1?__mk_es_US=ÅMÅŽÕÑ&amp;crid=33YOREHTVD8FU&amp;dib=eyJ2IjoiMSJ9.oGj3D8uFLiICVOeRMsniK5P3Z4aHH_H7HRzlEy5dy9Sr-gLd8HhfDoPv7SSer-0WrFkUiDaBLCuukIUmuA2jW-435m15wCEuLOig1lN8ctmTGsGd6l6Ar8FZ4vucZ5vOax6RxoRNw3P_XJgXFGH49kvSj-9KXr2XPdmlG587c3cg7G4uj0mjAPry-af__b7BpNJwk8OD336f6azJaTzQvJUfSlgJORMZ77aFZc09DMc.2QL6TQ_ZODrJ0bartu27hDkin6MX-SGDCCylv6euYtI&amp;dib_tag=se&amp;keywords=Dell+PowerEdge+T160&amp;qid=1756864686&amp;sprefix=dell+poweredge+t160%2Caps%2C478&amp;sr=8-1</t>
  </si>
  <si>
    <t>DELL PowerEdge T160 Servidor | Intel Xeon E-2434 (4 núcleos, hasta 5.0 GHz) | 16 GB DDR5 ECC RAM | Disco duro de 2 TB | iDRAC9 Express | Gráficos Matrox G200eW | PSU de 300 W</t>
  </si>
  <si>
    <t>Se presenta como alternativa de similares características técnicas y precio competitivo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</si>
  <si>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</si>
  <si>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</si>
  <si>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</si>
  <si>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</si>
  <si>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</si>
  <si>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</si>
  <si>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</si>
  <si>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</si>
  <si>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</si>
  <si>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</si>
  <si>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Thermaltake </t>
  </si>
  <si>
    <t>https://articulo.mercadolibre.com.co/MCO-1557538547-gabinete-thermaltake-versa-h18-micro-atx-vidrio-_JM#polycard_client=search-nordic&amp;search_layout=stack&amp;position=1&amp;type=item&amp;tracking_id=67cd6c80-3f3e-49c9-84d6-5903ae56010d</t>
  </si>
  <si>
    <t>Gabinete Thermaltake Versa H18 Micro Atx Vidrio</t>
  </si>
  <si>
    <t>Mercado libre</t>
  </si>
  <si>
    <t>https://articulo.mercadolibre.cl/MLC-611221908-gabinete-gamer-cougar-mg120-g-panel-lateral-vidrio-templado-_JM</t>
  </si>
  <si>
    <t xml:space="preserve">Gabinete Gamer Cougar Mg120-g Panel Lateral Vidrio Templado
</t>
  </si>
  <si>
    <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t>
  </si>
  <si>
    <t>Cooler Master Q300L V2 Torre Micro-ATX blanca, filtro de polvo con patrón magnético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</si>
  <si>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</si>
  <si>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</si>
  <si>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</si>
  <si>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</si>
  <si>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</si>
  <si>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</si>
  <si>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</si>
  <si>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</si>
  <si>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</si>
  <si>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</si>
  <si>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https://www.newegg.com/p/N82E16824475289</t>
  </si>
  <si>
    <t xml:space="preserve">LG 34" Ultrawide 34WQ75C-B. </t>
  </si>
  <si>
    <t>Transferencia Bancaria  Tarjeta de Crédito</t>
  </si>
  <si>
    <t>Funciona como tener dos monitores en uno, pero sin el bisel en el medio. Ideal para la gestión de proyectos con diagramas de Gantt, hojas de cálculo extensas y multitarea intensiva.</t>
  </si>
  <si>
    <t>https://www.hp.com/us-en/shop/pdp/hp-e27m-g4-qhd-usb-c-conferencing-monitor</t>
  </si>
  <si>
    <t>HP E27m G4 QHD Conferencing Monitor</t>
  </si>
  <si>
    <t>Elimina la necesidad de comprar webcam y altavoces por separado. La webcam es retráctil para garantizar la privacidad cuando no está en uso. Solución "limpia" y muy profesional.</t>
  </si>
  <si>
    <t>Adorama</t>
  </si>
  <si>
    <t>https://www.adorama.com/delaw2725df.html</t>
  </si>
  <si>
    <t>Dell UltraSharp U2421E. Monitor de 24.1" con resolución 1920x1200 (aspecto 16:10). Ofrece 11% más de espacio vertical que un monitor Full HD estándar. Conectividad USB-C.</t>
  </si>
  <si>
    <t xml:space="preserve">Transferencia Bancaria Tarjeta de Crédito
</t>
  </si>
  <si>
    <t>Ese espacio vertical extra es invaluable para reducir la necesidad de hacer scroll constantemente, permitiendo ver más filas de una hoja de Excel o más párrafos de un documento a la vez.</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</si>
  <si>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</si>
  <si>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</si>
  <si>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</si>
  <si>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</si>
  <si>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</si>
  <si>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</si>
  <si>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</si>
  <si>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</si>
  <si>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</si>
  <si>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</si>
  <si>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Keychron</t>
  </si>
  <si>
    <t>https://www.keychron.com/collections/keychron-german-iso-keyboards/products/keychron-k7-ultra-slim-wireless-mechanical-keyboard-german-iso-de-layout</t>
  </si>
  <si>
    <t>Keychron K7 Ultra-slim Wireless Mechanical Keyboard (German ISO-DE Layout)</t>
  </si>
  <si>
    <t>DELL</t>
  </si>
  <si>
    <t>https://www.dell.com/es-es/shop/teclado-y-ratón-inalámbricos-dell-premier-con-varios-dispositivos-km900/apd/580-ajrq/pc-accesorios</t>
  </si>
  <si>
    <t>Teclado y ratón Dell Pro - KM5221W - español (QWERTY) - negro</t>
  </si>
  <si>
    <t>https://m.media-amazon.com/images/I/611kTF5BQjL.__AC_SX300_SY300_QL70_ML2_.jpg</t>
  </si>
  <si>
    <t xml:space="preserve">Logitech MX Keys S Plus - Grafito, Disposición QWERTY US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</si>
  <si>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</si>
  <si>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</si>
  <si>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</si>
  <si>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</si>
  <si>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</si>
  <si>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</si>
  <si>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</si>
  <si>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</si>
  <si>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</si>
  <si>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</si>
  <si>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elcorteingles</t>
  </si>
  <si>
    <t>https://www.elcorteingles.es/electronica/A28684897-raton-optico-con-cable-hp-1000/?color=Negro</t>
  </si>
  <si>
    <t xml:space="preserve">Ratón óptico con cable HP 1000
</t>
  </si>
  <si>
    <t>Conexión USB                  Resolución 1200 dpi           Garantía 3 años</t>
  </si>
  <si>
    <t>mediamarkt</t>
  </si>
  <si>
    <t>https://www.mediamarkt.es/es/product/_raton-hp-100-6vy96aa-por-cable-negro-1528860.html</t>
  </si>
  <si>
    <t xml:space="preserve">Ratón - HP 100, 6VY96AA, Por cable, Negro
</t>
  </si>
  <si>
    <t xml:space="preserve">Tipo de transmisión por cable Un año de Garantia por 23.300 </t>
  </si>
  <si>
    <t>mercado libre</t>
  </si>
  <si>
    <t>https://www.mercadolibre.com.co/mouse-logitech-m90-negrogris/p/MCO6162297?pdp_filters=item_id:MCO1333861143#is_advertising=true&amp;searchVariation=MCO6162297&amp;backend_model=search-backend&amp;position=1&amp;search_layout=stack&amp;type=pad&amp;tracking_id=5ae627aa-79a6-4a76-a95b-3a93a332b1ea&amp;ad_domain=VQCATCORE_LST&amp;ad_position=1&amp;ad_click_id=YjAxNzExYjAtZjg5OC00YzllLWIwZmEtZWUxYTQ0ZTg5MWVk</t>
  </si>
  <si>
    <t xml:space="preserve">Mouse Logitech M90 Negro/gris
</t>
  </si>
  <si>
    <t>Características 3 botones Resolución 800 ppp. Ambidiestro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</si>
  <si>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</si>
  <si>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</si>
  <si>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</si>
  <si>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</si>
  <si>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</si>
  <si>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</si>
  <si>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</si>
  <si>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</si>
  <si>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</si>
  <si>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</si>
  <si>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Lenovo</t>
  </si>
  <si>
    <t>NIT: 900.030.538-3.   Domicilio legal: Calle 99 # 14 – 49, piso 5, Bogotá.                   Teléfono: +57 601 3138086</t>
  </si>
  <si>
    <t>Computador Portátil LENOVO Ideapad Slim 3 - 15.3" Pulgadas 15HP10 - AMD Ryzen 5 - RAM 24GB - Disco SSD 512GB - Azul</t>
  </si>
  <si>
    <t>NIT: 900824185.   Domicilio legal:  Carrera 7 # 99-53 piso 2, Bogotá.                   Teléfono:  601-380-8246</t>
  </si>
  <si>
    <t>Computador Portátil Gamer HP Victus 15.6" Pulgadas Fb2002la AMD Ryzen 5 - RAM 8GB - Disco SSD 512GB - Gris Oscuro</t>
  </si>
  <si>
    <t>Bravo 15B5DD AMD 
Ryzen 7 - RAM 16GB
 - Disco SSD 512GB 
- Negro</t>
  </si>
  <si>
    <t>ASUS</t>
  </si>
  <si>
    <t>NIT: 900.806.818-1.   Domicilio legal:   Calle 93 # 11-42, Bogotá.                   Teléfono:  601-508-7700</t>
  </si>
  <si>
    <t>PORTATIL ASUS INTEL CORE I5-12500H SSD 1TB RAM 24GB LED 15,6 FULL HD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</si>
  <si>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</si>
  <si>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</si>
  <si>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mercadolibre.com.co/portatil-lenovo-15abr8-amd-ryzen-7-5825u-16gb-ram-512gb-ssd-color-azul/p/MCO53401405?pdp_filters=item_id:MCO3001423420#is_advertising=true&amp;searchVariation=MCO53401405&amp;backend_model=search-backend&amp;position=1&amp;search_layout=stack&amp;type=pad&amp;tracking_id=9a4c3fc6-a446-4ef6-a242-a771eefb7027&amp;ad_domain=VQCATCORE_LST&amp;ad_position=1&amp;ad_click_id=MzU2Yzc2ZWEtOTkwYi00ZGU1LThjODAtZGQ1ZTI2MzY5NWNh</t>
  </si>
  <si>
    <t>https://acortar.link/WQItBX</t>
  </si>
  <si>
    <t>https://www.falabella.com.co/falabella-co/product/124124027/PORTATIL-ASUS-INTEL-CORE-I5-12500H-SSD-1TB-RAM-24GB-LED-15,6-FULL-HD/124124028</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</si>
  <si>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</si>
  <si>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</si>
  <si>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</si>
  <si>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</si>
  <si>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</si>
  <si>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</si>
  <si>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</si>
  <si>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</si>
  <si>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(Chronostechnology)</t>
  </si>
  <si>
    <t>https://www.mercadolibre.com.co/disco-duro-interno-seagate-barracuda-st1000dm010-de-1-tb/p/MCO38337284#polycard_client=search-nordic&amp;search_layout=stack&amp;position=5&amp;type=product&amp;tracking_id=59ebd394-2ab7-4ab9-bd45-c042a4de4cd7&amp;wid=MCO2692594254&amp;sid=search</t>
  </si>
  <si>
    <t>Disco duro interno Seagate Barracuda ST1000dm010 de 1 TB</t>
  </si>
  <si>
    <t>Coltienda</t>
  </si>
  <si>
    <t>https://www.coltienda.co/products/218714?_pos=1&amp;_sid=c7b03bdc0&amp;_ss=r</t>
  </si>
  <si>
    <t>Disco Duro PURPLE de 2TB</t>
  </si>
  <si>
    <t>Systestore</t>
  </si>
  <si>
    <t>https://systorecolombia.com/mecanicos-satasas/1166-disco-duro-servidor-sas-4tb-seagate-exos-7e8-7200-rpm-256mb-st4000nm003a.html</t>
  </si>
  <si>
    <t>Disco Duro Sas 4tb Seagate Exos 7E8 7200 RPM 256MB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</si>
  <si>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</si>
  <si>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</si>
  <si>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</si>
  <si>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</si>
  <si>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</si>
  <si>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</si>
  <si>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</si>
  <si>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</si>
  <si>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</si>
  <si>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</si>
  <si>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(pixelion sas)</t>
  </si>
  <si>
    <t>https://www.mercadolibre.com.co/memoria-ram-adata-8gb-ddr4-3200mhz-para-pc-1-modulo/up/MCOU3248775764#polycard_client=search-nordic&amp;search_layout=stack&amp;position=1&amp;type=product&amp;tracking_id=5e38a41f-ff37-4c7b-a3a2-39616d9b265f&amp;wid=MCO2908031496&amp;sid=search</t>
  </si>
  <si>
    <t xml:space="preserve">Memoria Ram Adata 8gb Ddr4 3200mhz </t>
  </si>
  <si>
    <t xml:space="preserve">Mercado libre
</t>
  </si>
  <si>
    <t>https://www.mercadolibre.com.co/memoria-ram-patriot-viper-steel-rgb-de-16gb-3600mhz/p/MCO21032244#polycard_client=recommendations_pdp-v2p&amp;reco_backend=ranker_retrieval_system_org&amp;reco_model=rk_ent_v3_retsys_org&amp;reco_client=pdp-v2p&amp;reco_item_pos=2&amp;reco_backend_type=low_level&amp;reco_id=e94f75e3-3896-4678-a23f-9d45f145e4a7&amp;wid=MCO1452425539&amp;sid=recos</t>
  </si>
  <si>
    <t xml:space="preserve">Memoria Ram Patriot Viper Steel Rgb De 16gb 3600mhz
</t>
  </si>
  <si>
    <t>SPEED LOGIC</t>
  </si>
  <si>
    <t>https://www.mercadolibre.com.co/memoria-ram-fury-beast-ddr4-rgb-gamer-color-negro-8gb-1-kingston-kf432c16bba8/p/MCO18614782#polycard_client=search-nordic&amp;search_layout=stack&amp;position=2&amp;type=product&amp;tracking_id=51079687-6578-4dc1-a3e9-3b13f6c11be9&amp;wid=MCO1202803103&amp;sid=search</t>
  </si>
  <si>
    <t>Memoria RAM Fury Beast DDR4 RGB gamer color negro 8GB 1 Kingston KF432C16BBA/8}</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</si>
  <si>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</si>
  <si>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</si>
  <si>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</si>
  <si>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</si>
  <si>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</si>
  <si>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</si>
  <si>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</si>
  <si>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</si>
  <si>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</si>
  <si>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</si>
  <si>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t>
  </si>
  <si>
    <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t>
  </si>
  <si>
    <t xml:space="preserve">ASUS GeForce RTX 3050 LP BRK OC Edition 6GB GDDR6 </t>
  </si>
  <si>
    <t>Perfecta para el día a día. Moverá el sistema operativo y las aplicaciones de desarrollo sin ningún problema.</t>
  </si>
  <si>
    <t>https://www.amazon.com/-/es/GIGABYTE-refrigeración-WINDFORCE-GV-R65XTEAGLE-4GD-renovada/dp/B0BRCLK2WM/ref=sr_1_3?__mk_es_US=ÅMÅŽÕÑ&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t>
  </si>
  <si>
    <t>GIGABYTE Tarjeta gráfica Radeon RX 6500 XT Eagle 4G</t>
  </si>
  <si>
    <t>Competidora directa, pero con menor rendimiento y soporte técnico limitado.</t>
  </si>
  <si>
    <t>https://www.amazon.com/-/es/Challenger-DisplayPort-Cooling-Express4-0-Tarjeta/dp/B0BFD8DSM3/ref=sr_1_1?__mk_es_US=ÅMÅŽÕÑ&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t>
  </si>
  <si>
    <t>ASRock Intel ARC A380 Challenger ITX 6GB OC GDDR6</t>
  </si>
  <si>
    <t>Tarjeta gráfica Intel Arc A580, potente, moderna, compatible con ray tracing.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</si>
  <si>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</si>
  <si>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</si>
  <si>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</si>
  <si>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</si>
  <si>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</si>
  <si>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</si>
  <si>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</si>
  <si>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</si>
  <si>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</si>
  <si>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</si>
  <si>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</si>
  <si>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</si>
  <si>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5.4GHz de frecuencia con gráfica integrada</t>
  </si>
  <si>
    <t xml:space="preserve"> Equimport1000</t>
  </si>
  <si>
    <t>Tel: (310) 7513965
equimport1000@hotmail.com</t>
  </si>
  <si>
    <t>Speed Logic</t>
  </si>
  <si>
    <t>Calle 38A Sur # 34D-51 Local LM09, Centro Comercial Centro Mayor, Barrio Villa Mayor
Bogotá D.C., Colombia
Código Postal 111811
Tel. +57 3042156143
centromayor@speedlogic.com.co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</si>
  <si>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</si>
  <si>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</si>
  <si>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</si>
  <si>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</si>
  <si>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</si>
  <si>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</si>
  <si>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</si>
  <si>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</si>
  <si>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</si>
  <si>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</si>
  <si>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store colombia</t>
  </si>
  <si>
    <t>https://systorecolombia.com/torre/389-servidor-lenovo-st50-v2-xeon-e2324g-16gb-2tb-7d8ka00ala.html</t>
  </si>
  <si>
    <t>Servidor Lenovo ST50 V2 Xeon E2324G 16gb 2TB 7D8KA00ALA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</si>
  <si>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</si>
  <si>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</si>
  <si>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</si>
  <si>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</si>
  <si>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</si>
  <si>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</si>
  <si>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</si>
  <si>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</si>
  <si>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</si>
  <si>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</si>
  <si>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Monitor ThinkVision P27h-30 de 27</t>
  </si>
  <si>
    <t>Garantia: 3 años (con la marca)
Pantalla QHD 27", IPS con backlight WLED, ratio 16:9 y resolución 2560x1440, plana y anti-reflejo con Hard Coating (3H)
Tasa de refresco de 60Hz, brillo 350 cd/m², contraste 1000:1 y tiempos de respuesta: 4ms (Extreme mode) / 6ms (Typical mode)
Pedestal TSLP (inclinación, giratorio, ajustable en altura y pivote)</t>
  </si>
  <si>
    <t>Samsung</t>
  </si>
  <si>
    <t>NIT: 830.028.931-5,     Dirección: Carrera 7 No. 113-43 Of. 607,   Telefono:(1) 4870707</t>
  </si>
  <si>
    <t>Monitor SAMSUNG 22" Pulgadas D300 FHD Plano Negro</t>
  </si>
  <si>
    <t>Garantia: 36  Meses (con la marca)
Disfrute de imágenes nítidas con la resolución FHD
100Hz para rendimiento fluido para cualquier contenido
Modo juegos con contraste optimizado
Panel IPS conserva la claridad del color
Eye Saver minimiza la luz azul mantiene los ojos relajados</t>
  </si>
  <si>
    <t>LG</t>
  </si>
  <si>
    <t>NIT:  830.065.063-4,  Dirección: CL 53 67 57, ,   Teléfono: 01-8000-910-683</t>
  </si>
  <si>
    <t>Monitor LG 27 pulgadas LED 27MR400B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</si>
  <si>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</si>
  <si>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</si>
  <si>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https://www.lenovo.com/co/es/p/accessories-and-software/monitors/professional/63a1gar1la?orgRef=https%253A%252F%252Fwww.google.com%252F</t>
  </si>
  <si>
    <t>https://www.alkosto.com/monitor-samsung-22-pulgadas-d300-fhd-plano-negro/p/887276903064</t>
  </si>
  <si>
    <t>https://www.exito.com/monitor-lg-27mr400-b-3155181/p</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</si>
  <si>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</si>
  <si>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</si>
  <si>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</si>
  <si>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</si>
  <si>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</si>
  <si>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</si>
  <si>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</si>
  <si>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</si>
  <si>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</si>
  <si>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</si>
  <si>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</si>
  <si>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</si>
  <si>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 Tauret</t>
  </si>
  <si>
    <t>Panamericana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</si>
  <si>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</si>
  <si>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</si>
  <si>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</si>
  <si>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</si>
  <si>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</si>
  <si>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</si>
  <si>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</si>
  <si>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</si>
  <si>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</si>
  <si>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</si>
  <si>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</si>
  <si>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https://listado.mercadolibre.com.co/mouse-logitech-m100</t>
  </si>
  <si>
    <t>Logitech M100 Ratón con
 Cable USB</t>
  </si>
  <si>
    <t xml:space="preserve">3 Botones, Seguimiento Óptimo 1000 DPI, Ambidestro, Compatible con PC, Mac, Portátil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</si>
  <si>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</si>
  <si>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</si>
  <si>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</si>
  <si>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</si>
  <si>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</si>
  <si>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</si>
  <si>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</si>
  <si>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</si>
  <si>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</si>
  <si>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</si>
  <si>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microsoft</t>
  </si>
  <si>
    <t>https://www.microsoft.com/es-co/microsoft-365/buy/compare-all-microsoft-365-products</t>
  </si>
  <si>
    <t>office 2021 profesional plus 1 pc</t>
  </si>
  <si>
    <t>latin keys</t>
  </si>
  <si>
    <t>https://latinkeys.com/colombia/producto/office-2021-profesional-plus-bind-1pc/</t>
  </si>
  <si>
    <t xml:space="preserve">200.745,00 </t>
  </si>
  <si>
    <t>PcGameskey</t>
  </si>
  <si>
    <t>https://pcgameskey.com/product/office-2021-professional-plus/?aelia_cs_currency=COP&amp;gad_source=1&amp;gad_campaignid=21168225349&amp;gclid=CjwKCAjwt-_FBhBzEiwA7QEqyOv9sQ_4KFf9O0Lw9NC6V1QmYsdG1jucJLxVMmSCsE390BkT2f-2phoC9OgQAvD_BwE</t>
  </si>
  <si>
    <t>office 2021 profesional plus key</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</si>
  <si>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</si>
  <si>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</si>
  <si>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</si>
  <si>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</si>
  <si>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</si>
  <si>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</si>
  <si>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</si>
  <si>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</si>
  <si>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</si>
  <si>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</si>
  <si>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</si>
  <si>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 xml:space="preserve">Licencia Windows 11 Pro ESD Vitalicia
</t>
  </si>
  <si>
    <t xml:space="preserve"> Colombia pc</t>
  </si>
  <si>
    <t>(305) 3676372</t>
  </si>
  <si>
    <t>Tu licencia</t>
  </si>
  <si>
    <t>Cra 10 # 17-55 Torre central local 115
311 684 4142
305 763 6779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</si>
  <si>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</si>
  <si>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</si>
  <si>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</si>
  <si>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</si>
  <si>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</si>
  <si>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</si>
  <si>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</si>
  <si>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</si>
  <si>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</si>
  <si>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</si>
  <si>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</si>
  <si>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Licencia de dispositivo SQL Server 2022 - 1 CAL</t>
  </si>
  <si>
    <t xml:space="preserve"> Garcia comunicaciones </t>
  </si>
  <si>
    <t>Wiresoft</t>
  </si>
  <si>
    <t>34 91 0601749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</si>
  <si>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</si>
  <si>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</si>
  <si>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</si>
  <si>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</si>
  <si>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</si>
  <si>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</si>
  <si>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</si>
  <si>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</si>
  <si>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</si>
  <si>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</si>
  <si>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RentaPC</t>
  </si>
  <si>
    <t>comercialrpc@rentapc.com.co
310 577 90 02</t>
  </si>
  <si>
    <t xml:space="preserve">Alquiler de equipo de computo, u equipo de </t>
  </si>
  <si>
    <t>1 Semana
1 Mes
1 AÑo
Sin Cláusulas de Permanencia</t>
  </si>
  <si>
    <t>Ayscomputadores</t>
  </si>
  <si>
    <t>Cra 49 b Nro 104 A-83 Bogotá D.C
310 577 90 02</t>
  </si>
  <si>
    <t xml:space="preserve">Años de experiencia (18)
Instalación a domicilio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</si>
  <si>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</si>
  <si>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</si>
  <si>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https://www.rentapc.com.co/lp#1258007624</t>
  </si>
  <si>
    <t>https://acortar.link/5mSkRv</t>
  </si>
  <si>
    <t>Comparación de Precios entre diferentes proveedores</t>
  </si>
  <si>
    <t>Ingresa en la tabla los productos, los proveedores y sus precios</t>
  </si>
  <si>
    <t>ESTADÍSTICAS POR PRODUCTO</t>
  </si>
  <si>
    <t>PRODUCTO</t>
  </si>
  <si>
    <t>CANTIDAD</t>
  </si>
  <si>
    <t>PROVEEDOR 1</t>
  </si>
  <si>
    <t>PROVEEDOR 2</t>
  </si>
  <si>
    <t>PROVEEDOR 3</t>
  </si>
  <si>
    <t>PROVEEDOR 4</t>
  </si>
  <si>
    <t>PROVEEDOR 5</t>
  </si>
  <si>
    <t>PROVEEDOR 6</t>
  </si>
  <si>
    <t>PRECIO MÁS BAJO</t>
  </si>
  <si>
    <t>PRECIO PROMEDIO</t>
  </si>
  <si>
    <t>PRECIO MÁS ALTO</t>
  </si>
  <si>
    <t>Total</t>
  </si>
  <si>
    <t>DATOS ADICIONALES</t>
  </si>
  <si>
    <t>TIEMPO DE ENTREGA (DÍAS)</t>
  </si>
  <si>
    <t>COSTO DE ENVÍO</t>
  </si>
  <si>
    <t>FORMAS DE PAGO</t>
  </si>
  <si>
    <t>FICHA TÉCNICA – SISTEMA EN MODALIDAD DE ALQUILER</t>
  </si>
  <si>
    <t>1. Nombre del dispositivo/software: Estación de trabajo en alquiler para gestión de inventario</t>
  </si>
  <si>
    <t>2. Solicitante / Proyecto: Sistema de información para inventario – Mercado Pleno</t>
  </si>
  <si>
    <t>3. Características físicas:</t>
  </si>
  <si>
    <t>Ítem</t>
  </si>
  <si>
    <t>Cantidad</t>
  </si>
  <si>
    <t>Componente</t>
  </si>
  <si>
    <t>Computador de escritorio (alquiler mensual)</t>
  </si>
  <si>
    <t>Monitor LED de 21"</t>
  </si>
  <si>
    <t>Teclado y mouse USB</t>
  </si>
  <si>
    <t>Escáner de código de barras</t>
  </si>
  <si>
    <t>Impresora multifuncional</t>
  </si>
  <si>
    <t>Cableado y periféricos básicos</t>
  </si>
  <si>
    <t>4. Especificaciones técnicas:</t>
  </si>
  <si>
    <t>Procesador Intel Core i5</t>
  </si>
  <si>
    <t>Memoria RAM 8 GB</t>
  </si>
  <si>
    <t>Disco SSD 256 GB</t>
  </si>
  <si>
    <t>Sistema operativo Windows 10 Pro</t>
  </si>
  <si>
    <t>Software de inventario en la nube (licencia mensual)</t>
  </si>
  <si>
    <t>Conectividad Wi-Fi y Ethernet</t>
  </si>
  <si>
    <t>5. Garantía:</t>
  </si>
  <si>
    <t>Característica</t>
  </si>
  <si>
    <t>Mensual</t>
  </si>
  <si>
    <t>Mantenimiento y soporte técnico incluidos durante el alquiler</t>
  </si>
  <si>
    <t>FICHA TÉCNICA – SISTEMA ARMADO PERSONALIZADO</t>
  </si>
  <si>
    <t>1. Nombre del dispositivo/software: Estación de trabajo armada para gestión de inventario</t>
  </si>
  <si>
    <t>Torre ensamblada con componentes seleccionados</t>
  </si>
  <si>
    <t>Cableado y accesorios personalizados</t>
  </si>
  <si>
    <t>Procesador AMD Ryzen 5 o Intel Core i5</t>
  </si>
  <si>
    <t>Memoria RAM 16 GB</t>
  </si>
  <si>
    <t>Disco SSD 512 GB</t>
  </si>
  <si>
    <t>Sistema operativo Windows 11 Pro</t>
  </si>
  <si>
    <t>Software de inventario local o híbrido (licencia única)</t>
  </si>
  <si>
    <t>Tarjeta madre con puertos USB 3.0 y HDMI</t>
  </si>
  <si>
    <t>Fuente de poder certificada 80 Plus Bronze</t>
  </si>
  <si>
    <t>1 año</t>
  </si>
  <si>
    <t>Garantía por componente (RAM, SSD, fuente, etc.)</t>
  </si>
  <si>
    <t>FICHA TÉCNICA – SISTEMA YA ARMADO (LLAVE EN MANO)</t>
  </si>
  <si>
    <t>1. Nombre del dispositivo/software: Estación de trabajo preensamblada para gestión de inventario</t>
  </si>
  <si>
    <t>Computador de marca (HP, Lenovo, Dell)</t>
  </si>
  <si>
    <t>Manuales y accesorios incluidos</t>
  </si>
  <si>
    <t>Software de inventario preinstalado (licencia anual)</t>
  </si>
  <si>
    <t>Conectividad Wi-Fi y Bluetooth</t>
  </si>
  <si>
    <t>1–3 años</t>
  </si>
  <si>
    <t>Garantía del fabricante con soporte técnico oficial</t>
  </si>
  <si>
    <t>FICHA TÉCNICA – LAPTOP ECONÓMICA</t>
  </si>
  <si>
    <t>1. Nombre del dispositivo: Laptop Lenovo IdeaPad 3 – Uso básico administrativo</t>
  </si>
  <si>
    <t>Laptop con carcasa plástica gris oscuro</t>
  </si>
  <si>
    <t>Pantalla LED 15.6" HD</t>
  </si>
  <si>
    <t>Teclado completo en español</t>
  </si>
  <si>
    <t>Cargador de 65W</t>
  </si>
  <si>
    <t>Manual de usuario</t>
  </si>
  <si>
    <t>Procesador AMD Ryzen 3 / Intel Core i3</t>
  </si>
  <si>
    <t>Memoria RAM 8 GB DDR4</t>
  </si>
  <si>
    <t>Sistema operativo Windows 11 Home</t>
  </si>
  <si>
    <t>Conectividad Wi-Fi, Bluetooth, HDMI, USB 3.0</t>
  </si>
  <si>
    <t>Cámara web HD integrada</t>
  </si>
  <si>
    <t>Garantía oficial Lenovo Colombia (Verificar aquí)</t>
  </si>
  <si>
    <t>FICHA TÉCNICA – LAPTOP INTERMEDIA</t>
  </si>
  <si>
    <t>1. Nombre del dispositivo: Laptop HP Pavilion 15 – Gestión operativa y multitarea</t>
  </si>
  <si>
    <t>Laptop con carcasa metálica gris plata</t>
  </si>
  <si>
    <t>Pantalla LED 15.6" Full HD</t>
  </si>
  <si>
    <t>Teclado retroiluminado en español</t>
  </si>
  <si>
    <t>Cargador de 65W tipo SmartPin</t>
  </si>
  <si>
    <t>Procesador Intel Core i5 12ª generación</t>
  </si>
  <si>
    <t>Memoria RAM 16 GB DDR4</t>
  </si>
  <si>
    <t>Conectividad Wi-Fi 6, Bluetooth 5.0, HDMI, USB-C</t>
  </si>
  <si>
    <t>Cámara web HD con obturador físico</t>
  </si>
  <si>
    <t>Garantía oficial HP Colombia (Verificar aquí)</t>
  </si>
  <si>
    <t>FICHA TÉCNICA – LAPTOP PROFESIONAL</t>
  </si>
  <si>
    <t>1. Nombre del dispositivo: Laptop Dell Latitude 5440 / Lenovo ThinkPad T14 – Alto rendimiento</t>
  </si>
  <si>
    <t>Laptop con chasis reforzado (aluminio o polímero técnico)</t>
  </si>
  <si>
    <t>Pantalla LED 14" Full HD antirreflejo</t>
  </si>
  <si>
    <t>Teclado resistente a derrames</t>
  </si>
  <si>
    <t>Cargador USB-C de 65W</t>
  </si>
  <si>
    <t>Manual de usuario y software de diagnóstico</t>
  </si>
  <si>
    <t>Procesador Intel Core i7 / AMD Ryzen 7</t>
  </si>
  <si>
    <t>Disco SSD 512 GB o 1 TB</t>
  </si>
  <si>
    <t>Conectividad Wi-Fi 6E, Bluetooth 5.2, USB-C, HDMI</t>
  </si>
  <si>
    <t>Seguridad TPM 2.0, lector de huellas, cámara IR opcional</t>
  </si>
  <si>
    <t>Hasta 3 años</t>
  </si>
  <si>
    <t>Garantía oficial Dell (Verificar aquí) o Lenovo (Verificar aquí)</t>
  </si>
  <si>
    <t>FICHA TÉCNICA – IMPRESORA MULTIFUNCIONAL</t>
  </si>
  <si>
    <t>1. Nombre del dispositivo: Impresora multifuncional para reportes, etiquetas y escaneo de documentos</t>
  </si>
  <si>
    <t>3. Características físicas</t>
  </si>
  <si>
    <t>Impresora multifuncional (impresión, escaneo, copiado)</t>
  </si>
  <si>
    <t>Bandeja de entrada y salida de papel</t>
  </si>
  <si>
    <t>Cable de poder</t>
  </si>
  <si>
    <t>Cable USB de conexión</t>
  </si>
  <si>
    <t>Cartuchos de tinta iniciales</t>
  </si>
  <si>
    <t>4. Especificaciones técnicas</t>
  </si>
  <si>
    <t>Tecnología de impresión: Inyección térmica de tinta</t>
  </si>
  <si>
    <t>Resolución: 1200 x 600 dpi</t>
  </si>
  <si>
    <t>Velocidad: 20 ppm (páginas por minuto)</t>
  </si>
  <si>
    <t>Conectividad: USB y Wi-Fi</t>
  </si>
  <si>
    <t>Compatibilidad: Windows 10/11, macOS</t>
  </si>
  <si>
    <t>Ciclo mensual recomendado: 1.000 páginas</t>
  </si>
  <si>
    <t>5. Garantía</t>
  </si>
  <si>
    <t>Garantía oficial del fabricante, gestionable en Colombia según la marca adquirida (HP, Epson, Canon, etc.)</t>
  </si>
  <si>
    <t>FICHA TÉCNICA – SERVIDOR EMPRESARIAL</t>
  </si>
  <si>
    <t>1. Nombre del dispositivo: Servidor torre para alojamiento del sistema de inventario y base de datos</t>
  </si>
  <si>
    <t>Chasis tipo torre compacto</t>
  </si>
  <si>
    <t>Ventiladores internos de alto rendimiento</t>
  </si>
  <si>
    <t>Manual de usuario y drivers</t>
  </si>
  <si>
    <t>Empaque original para transporte seguro</t>
  </si>
  <si>
    <t>⚙️ 4. Especificaciones técnicas</t>
  </si>
  <si>
    <t>Procesador Intel Xeon / AMD EPYC (según modelo)</t>
  </si>
  <si>
    <t>Memoria RAM: 32 GB DDR4 ECC</t>
  </si>
  <si>
    <t>Disco duro: 2 x 1 TB SATA / SSD (RAID 1 opcional)</t>
  </si>
  <si>
    <t>Sistema operativo: Windows Server 2022 / Linux Ubuntu Server</t>
  </si>
  <si>
    <t>Tarjeta de red 10/100/1000 Mbps</t>
  </si>
  <si>
    <t>Puertos USB 3.0, HDMI, DisplayPort</t>
  </si>
  <si>
    <t>Certificación Energy Star y compatibilidad con SQL Server</t>
  </si>
  <si>
    <t>3 años</t>
  </si>
  <si>
    <t>Garantía oficial del fabricante, gestionable en Colombia a través de Lenovo, Asus, Dell, etc.</t>
  </si>
  <si>
    <t>FICHA TÉCNICA – SISTEMA OPERATIVO</t>
  </si>
  <si>
    <t>1. Nombre del software: Windows 11 Pro – Licencia vitalicia</t>
  </si>
  <si>
    <t>3. Características físicas: No aplica (software digital)</t>
  </si>
  <si>
    <t>Versión: Windows 11 Pro ESD</t>
  </si>
  <si>
    <t>Fabricante: Microsoft</t>
  </si>
  <si>
    <t>Compatibilidad: 64 bits, equipos con TPM 2.0</t>
  </si>
  <si>
    <t>Funciones clave: Escritorio remoto, BitLocker, Hyper-V, integración con Active Directory</t>
  </si>
  <si>
    <t>Licencia: Vitalicia, activación digital</t>
  </si>
  <si>
    <t>Soporte técnico de activación y validación con proveedor local</t>
  </si>
  <si>
    <t>6. Valor de referencia (según cotización):</t>
  </si>
  <si>
    <t>Proveedor</t>
  </si>
  <si>
    <t>Precio COP</t>
  </si>
  <si>
    <t>Colombia PC</t>
  </si>
  <si>
    <t>Tu Licencia</t>
  </si>
  <si>
    <t>FICHA TÉCNICA – SUITE DE PRODUCTIVIDAD</t>
  </si>
  <si>
    <t>1. Nombre del software: Microsoft Office 2021 Professional Plus – 1 PC</t>
  </si>
  <si>
    <t>Versión: Office 2021 Professional Plus</t>
  </si>
  <si>
    <t>Aplicaciones incluidas: Word, Excel, PowerPoint, Outlook, Access</t>
  </si>
  <si>
    <t>Licencia: Permanente, activación digital</t>
  </si>
  <si>
    <t>Compatibilidad: Windows 10/11</t>
  </si>
  <si>
    <t>AhorroSoft</t>
  </si>
  <si>
    <t>Latin Keys</t>
  </si>
  <si>
    <t>Software Colombia</t>
  </si>
  <si>
    <t>FICHA TÉCNICA – MOTOR DE BASE DE DATOS</t>
  </si>
  <si>
    <t>1. Nombre del software: SQL Server 2022 – Licencia de dispositivo (1 CAL)</t>
  </si>
  <si>
    <t>Versión: SQL Server 2022</t>
  </si>
  <si>
    <t>Tipo de licencia: CAL (Client Access License)</t>
  </si>
  <si>
    <t>Compatibilidad: Windows Server 2019/2022</t>
  </si>
  <si>
    <t>Funciones clave: Gestión de bases de datos, seguridad avanzada, integración con Power BI</t>
  </si>
  <si>
    <t>Soporte técnico de activación y configuración con proveedor autorizado</t>
  </si>
  <si>
    <t>García Comunicaciones</t>
  </si>
  <si>
    <t>$1.293.600</t>
  </si>
  <si>
    <t>FICHA TÉCNICA – ENTORNO DE DESARROLLO</t>
  </si>
  <si>
    <t>1. Nombre del software: Visual Studio 2022 Enterprise – Licencia digital</t>
  </si>
  <si>
    <t>Versión: Visual Studio 2022 Enterprise</t>
  </si>
  <si>
    <t>Funciones clave: Desarrollo web, escritorio, base de datos, integración con Git y Azure</t>
  </si>
  <si>
    <t>Soporte técnico de activación y validación con proveedor autorizado</t>
  </si>
  <si>
    <t>Digital Licence</t>
  </si>
  <si>
    <t>Keys Express</t>
  </si>
  <si>
    <t>Zentinels</t>
  </si>
  <si>
    <t>FICHA TÉCNICA – SERVICIO EN LA NUBE: UNLEASHED SOFTWARE</t>
  </si>
  <si>
    <t>1. Nombre del servicio: Unleashed – Plataforma avanzada de inventario en la nube</t>
  </si>
  <si>
    <t>3. Características físicas: No aplica (servicio SaaS)</t>
  </si>
  <si>
    <t>Visibilidad en tiempo real del inventario</t>
  </si>
  <si>
    <t>Integración con e-commerce y contabilidad</t>
  </si>
  <si>
    <t>Gestión de proveedores y órdenes</t>
  </si>
  <si>
    <t>Reportes avanzados y analítica</t>
  </si>
  <si>
    <t>Control de múltiples almacenes y ubicaciones</t>
  </si>
  <si>
    <t>Soporte para manufactura y producción</t>
  </si>
  <si>
    <t>5. Garantía / Soporte:</t>
  </si>
  <si>
    <t>Incluido</t>
  </si>
  <si>
    <t>Soporte técnico internacional, documentación y capacitación online</t>
  </si>
  <si>
    <t>6. Valor de referencia:</t>
  </si>
  <si>
    <t>Plan</t>
  </si>
  <si>
    <t>Precio mensual USD</t>
  </si>
  <si>
    <t>Enlace</t>
  </si>
  <si>
    <t>Estándar</t>
  </si>
  <si>
    <t>Desde $99 USD</t>
  </si>
  <si>
    <t>Unleashed Software</t>
  </si>
  <si>
    <t>FICHA TÉCNICA – INTERNET EMPRESARIAL TIGO</t>
  </si>
  <si>
    <t>1. Nombre del servicio: Tigo Internet Empresarial – 500 MB + Pack Ciberseguridad</t>
  </si>
  <si>
    <t>3. Características físicas: Instalación de módem, router empresarial y cableado estructurado</t>
  </si>
  <si>
    <t>Velocidad de descarga: 500 Mbps</t>
  </si>
  <si>
    <t>Velocidad de carga: 500 Mbps</t>
  </si>
  <si>
    <t>IP fija opcional</t>
  </si>
  <si>
    <t>Pack de ciberseguridad incluido</t>
  </si>
  <si>
    <t>Soporte técnico empresarial</t>
  </si>
  <si>
    <t>Instalación personalizada</t>
  </si>
  <si>
    <t>Atención técnica 24/7 y mantenimiento preventivo</t>
  </si>
  <si>
    <t>6. Valor de referencia: COP $129.000 mensuales</t>
  </si>
  <si>
    <t>FICHA TÉCNICA – INTERNET EMPRESARIAL ETB</t>
  </si>
  <si>
    <t>1. Nombre del servicio: ETB Fibra Óptica – 500 MB</t>
  </si>
  <si>
    <t>3. Características físicas: Router de alta capacidad, instalación de fibra directa al local</t>
  </si>
  <si>
    <t>Tecnología: Fibra óptica directa</t>
  </si>
  <si>
    <t>IP dinámica (IP fija opcional)</t>
  </si>
  <si>
    <t>Instalación sin costo adicional</t>
  </si>
  <si>
    <t>Soporte técnico ETB y atención telefónica empresarial</t>
  </si>
  <si>
    <t>6. Valor de referencia: COP $102.900 mensuales</t>
  </si>
  <si>
    <t>FICHA TÉCNICA – INTERNET EMPRESARIAL MOVISTAR</t>
  </si>
  <si>
    <t>1. Nombre del servicio: Movistar Fibra Empresarial – 900 MB</t>
  </si>
  <si>
    <t>3. Características físicas: Router de última generación, instalación profesional</t>
  </si>
  <si>
    <t>Velocidad de descarga: 900 Mbps</t>
  </si>
  <si>
    <t>Velocidad de carga: 900 Mbps</t>
  </si>
  <si>
    <t>Seguridad Total McAfee incluida</t>
  </si>
  <si>
    <t>Priorización de red para tráfico empresarial</t>
  </si>
  <si>
    <t>IP fija disponible</t>
  </si>
  <si>
    <t>Soporte VIP y atención personalizada</t>
  </si>
  <si>
    <t>Soporte técnico 24/7, mantenimiento y monitoreo remoto</t>
  </si>
  <si>
    <t>6. Valor de referencia: COP $199.992 mensuales (con 20% de descuento por 12 meses)</t>
  </si>
  <si>
    <t>FICHA TÉCNICA – ESCÁNER DE CÓDIGO DE BARRAS</t>
  </si>
  <si>
    <t>1. Nombre del dispositivo: Escáner láser USB para lectura de productos en punto de venta</t>
  </si>
  <si>
    <t>Escáner tipo pistola con base</t>
  </si>
  <si>
    <t>Tecnología: Láser 1D / 2D</t>
  </si>
  <si>
    <t>Compatibilidad: Windows, Linux, Android</t>
  </si>
  <si>
    <t>Velocidad de lectura: 300 escaneos/segundo</t>
  </si>
  <si>
    <t>Conectividad: USB plug &amp; play</t>
  </si>
  <si>
    <t>Alcance: hasta 30 cm</t>
  </si>
  <si>
    <t>5. Garantía: 1 año con soporte técnico local</t>
  </si>
  <si>
    <t>6. Valor de referencia: COP $120.000 – $250.000 (disponible en Mercado Libre, Panamericana, Ktronix)</t>
  </si>
  <si>
    <t>FICHA TÉCNICA – MOBILIARIO DE TRABAJO</t>
  </si>
  <si>
    <t>1. Nombre del dispositivo: Estación de trabajo ergonómica para operador de inventario</t>
  </si>
  <si>
    <t>Escritorio de melamina 120x60 cm</t>
  </si>
  <si>
    <t>Silla ergonómica con soporte lumbar</t>
  </si>
  <si>
    <t>Bandeja deslizable para teclado</t>
  </si>
  <si>
    <t>Canaleta para organización de cables</t>
  </si>
  <si>
    <t>Material: MDF con recubrimiento resistente</t>
  </si>
  <si>
    <t>Altura ajustable (silla)</t>
  </si>
  <si>
    <t>Peso soportado: hasta 120 kg</t>
  </si>
  <si>
    <t>Garantía estructural: 1 año</t>
  </si>
  <si>
    <t>5. Valor de referencia: COP $350.000 – $600.000 (disponible en Homecenter, Office Depot, Mercado Libre)</t>
  </si>
  <si>
    <t>FICHA TÉCNICA – SISTEMA DE RESPALDO Y SEGURIDAD</t>
  </si>
  <si>
    <t>1. Nombre del servicio: Backup automático en la nube + antivirus empresarial</t>
  </si>
  <si>
    <t>3. Características físicas: No aplica (software y servicio digital)</t>
  </si>
  <si>
    <t>Backup diario en la nube (Google Drive, OneDrive, Dropbox)</t>
  </si>
  <si>
    <t>Antivirus empresarial (McAfee, Bitdefender, ESET)</t>
  </si>
  <si>
    <t>Encriptación de datos y protección contra ransomware</t>
  </si>
  <si>
    <t>Restauración de versiones anteriores</t>
  </si>
  <si>
    <t>Panel de control remoto para monitoreo</t>
  </si>
  <si>
    <t>5. Garantía / Soporte: Incluye soporte técnico y actualizaciones automáticas</t>
  </si>
  <si>
    <t>6. Valor de referencia: COP $25.000 – $60.000 mensuales por estación</t>
  </si>
  <si>
    <t>Ficha Técnica del Servicio de Almacenamiento en la Nube</t>
  </si>
  <si>
    <t>1. Información General del Servicio</t>
  </si>
  <si>
    <t>Nombre del Servicio: SWA Cloud Storage</t>
  </si>
  <si>
    <t>Categoría del Servicio: Almacenamiento como Servicio (STaaS)</t>
  </si>
  <si>
    <t>Proveedor: CloudTech Solutions</t>
  </si>
  <si>
    <t>Fecha de Lanzamiento: 10 de octubre de 2024</t>
  </si>
  <si>
    <t>Versión del Servicio: 2.1 "Ares"</t>
  </si>
  <si>
    <t>2. Descripción y Beneficios Clave</t>
  </si>
  <si>
    <t>Descripción: SWA Cloud Storage es un servicio de almacenamiento de objetos altamente escalable, seguro y duradero, diseñado para almacenar y recuperar cualquier cantidad de datos no estructurados, como imágenes, videos, copias de seguridad y archivos de aplicaciones.</t>
  </si>
  <si>
    <t>Beneficios Principales:</t>
  </si>
  <si>
    <t>Escalabilidad Ilimitada: Se adapta a cualquier volumen de datos, desde gigabytes hasta petabytes.</t>
  </si>
  <si>
    <t>Durabilidad Extrema: Diseñado para una durabilidad del 99.999999999% (11 nueves).</t>
  </si>
  <si>
    <t>Seguridad Avanzada: Incluye cifrado de datos en tránsito y en reposo, con control de acceso granular.</t>
  </si>
  <si>
    <t>Bajo Costo: Elimina la necesidad de inversión en hardware y mantenimiento.</t>
  </si>
  <si>
    <t>Accesibilidad Global: Permite el acceso a los datos desde cualquier lugar y en cualquier momento.</t>
  </si>
  <si>
    <t>3. Especificaciones Técnicas</t>
  </si>
  <si>
    <t>Tipo de Almacenamiento: Almacenamiento de Objetos</t>
  </si>
  <si>
    <t>Protocolos de Acceso: API REST, SDKs para múltiples lenguajes de programación.</t>
  </si>
  <si>
    <t>Clases de Almacenamiento:</t>
  </si>
  <si>
    <t>Estándar: Para datos de acceso frecuente.</t>
  </si>
  <si>
    <t>Acceso Poco Frecuente: Para datos que se acceden con poca frecuencia.</t>
  </si>
  <si>
    <t>Archivo Profundo: Para datos de archivo a largo plazo.</t>
  </si>
  <si>
    <t>Seguridad y Cifrado:</t>
  </si>
  <si>
    <t>En Reposo: Cifrado del lado del servidor.</t>
  </si>
  <si>
    <t>En Tránsito: SSL/TLS.</t>
  </si>
  <si>
    <t>Integración: Se integra con otros servicios de CloudTech Solutions como SWA Compute y SWA Analytics.</t>
  </si>
  <si>
    <t>4. Política de Precios y SLA</t>
  </si>
  <si>
    <t>Modelo de Precios: Pago por uso (Pay-as-you-go).</t>
  </si>
  <si>
    <t>Acuerdo de Nivel de Servicio (SLA): Disponibilidad garantizada del 99.9% para la clase Estándar.</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</si>
</sst>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quot;$&quot;#,##0.00"/>
    <numFmt numFmtId="165" formatCode="&quot;$&quot;\ #,##0.00"/>
  </numFmts>
  <fonts count="53">
    <font>
      <sz val="10.0"/>
      <color rgb="FF000000"/>
      <name val="Arial"/>
      <scheme val="minor"/>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rgb="FF000000"/>
      <name val="Trebuchet MS"/>
    </font>
    <font>
      <u/>
      <sz val="10.0"/>
      <color rgb="FF0000FF"/>
      <name val="Trebuchet MS"/>
    </font>
    <font>
      <sz val="10.0"/>
      <color theme="1"/>
      <name val="Trebuchet MS"/>
    </font>
    <font>
      <color theme="1"/>
      <name val="Arial"/>
    </font>
    <font>
      <u/>
      <sz val="10.0"/>
      <color rgb="FF0000FF"/>
      <name val="Trebuchet MS"/>
    </font>
    <font>
      <sz val="10.0"/>
      <color theme="1"/>
      <name val="Arial"/>
    </font>
    <font>
      <sz val="10.0"/>
      <color theme="1"/>
      <name val="Arial Narrow"/>
    </font>
    <font>
      <sz val="10.0"/>
      <color rgb="FF231F20"/>
      <name val="Trebuchet MS"/>
    </font>
    <font>
      <u/>
      <sz val="10.0"/>
      <color rgb="FF0000FF"/>
      <name val="Trebuchet MS"/>
    </font>
    <font>
      <u/>
      <sz val="10.0"/>
      <color rgb="FF0000FF"/>
      <name val="Trebuchet MS"/>
    </font>
    <font>
      <u/>
      <sz val="10.0"/>
      <color theme="1"/>
      <name val="Trebuchet MS"/>
    </font>
    <font>
      <sz val="10.0"/>
      <color rgb="FF000000"/>
      <name val="Arial"/>
    </font>
    <font>
      <u/>
      <sz val="10.0"/>
      <color rgb="FF0000FF"/>
      <name val="Arial"/>
    </font>
    <font>
      <u/>
      <sz val="10.0"/>
      <color theme="10"/>
      <name val="Arial"/>
    </font>
    <font>
      <u/>
      <sz val="10.0"/>
      <color rgb="FF0000FF"/>
      <name val="Trebuchet MS"/>
    </font>
    <font>
      <sz val="12.0"/>
      <color theme="1"/>
      <name val="Trebuchet MS"/>
    </font>
    <font>
      <u/>
      <sz val="10.0"/>
      <color rgb="FF0000FF"/>
      <name val="Arial"/>
    </font>
    <font>
      <u/>
      <sz val="10.0"/>
      <color theme="1"/>
      <name val="Trebuchet MS"/>
    </font>
    <font>
      <u/>
      <sz val="10.0"/>
      <color rgb="FF000000"/>
      <name val="Trebuchet MS"/>
    </font>
    <font>
      <u/>
      <sz val="10.0"/>
      <color rgb="FF000000"/>
      <name val="Arial"/>
    </font>
    <font>
      <u/>
      <color rgb="FF0000FF"/>
    </font>
    <font>
      <color theme="1"/>
      <name val="Trebuchet MS"/>
    </font>
    <font>
      <u/>
      <color rgb="FF0000FF"/>
      <name val="Trebuchet MS"/>
    </font>
    <font>
      <sz val="11.0"/>
      <color rgb="FF000000"/>
      <name val="Arial"/>
    </font>
    <font>
      <color rgb="FF0F1111"/>
      <name val="Arial"/>
    </font>
    <font>
      <u/>
      <sz val="10.0"/>
      <color rgb="FF000000"/>
      <name val="Arial"/>
    </font>
    <font>
      <u/>
      <sz val="10.0"/>
      <color rgb="FF0000FF"/>
      <name val="Arial"/>
    </font>
    <font>
      <b/>
      <sz val="11.0"/>
      <color rgb="FF777777"/>
      <name val="Roboto"/>
    </font>
    <font>
      <sz val="11.0"/>
      <color rgb="FF000000"/>
      <name val="Roboto"/>
    </font>
    <font>
      <u/>
      <sz val="10.0"/>
      <color rgb="FF000000"/>
      <name val="Trebuchet MS"/>
    </font>
    <font>
      <sz val="8.0"/>
      <color theme="1"/>
      <name val="Arial"/>
    </font>
    <font>
      <b/>
      <sz val="22.0"/>
      <color rgb="FF3F3F3F"/>
      <name val="Calibri"/>
    </font>
    <font>
      <sz val="16.0"/>
      <color rgb="FF7F7F7F"/>
      <name val="Calibri"/>
    </font>
    <font>
      <b/>
      <sz val="14.0"/>
      <color rgb="FFFFFFFF"/>
      <name val="Calibri"/>
    </font>
    <font>
      <b/>
      <sz val="14.0"/>
      <color rgb="FF8745EC"/>
      <name val="Calibri"/>
    </font>
    <font>
      <b/>
      <sz val="14.0"/>
      <color rgb="FF000000"/>
      <name val="Calibri"/>
    </font>
    <font>
      <sz val="14.0"/>
      <color rgb="FF595959"/>
      <name val="Calibri"/>
    </font>
    <font>
      <b/>
      <sz val="14.0"/>
      <color rgb="FF7F7F7F"/>
      <name val="Calibri"/>
    </font>
    <font>
      <b/>
      <sz val="14.0"/>
      <color rgb="FF595959"/>
      <name val="Calibri"/>
    </font>
    <font>
      <b/>
      <sz val="17.0"/>
      <color theme="1"/>
      <name val="Arial"/>
    </font>
    <font>
      <sz val="11.0"/>
      <color theme="1"/>
      <name val="Arial"/>
    </font>
    <font>
      <i/>
      <sz val="11.0"/>
      <color theme="1"/>
      <name val="Arial"/>
    </font>
    <font>
      <b/>
      <sz val="11.0"/>
      <color theme="1"/>
      <name val="Arial"/>
    </font>
    <font>
      <b/>
      <sz val="13.0"/>
      <color theme="1"/>
      <name val="Arial"/>
    </font>
    <font>
      <b/>
      <sz val="14.0"/>
      <color theme="1"/>
      <name val="Arial"/>
      <scheme val="minor"/>
    </font>
    <font>
      <b/>
      <color theme="1"/>
      <name val="Arial"/>
      <scheme val="minor"/>
    </font>
  </fonts>
  <fills count="13">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FFFFFF"/>
        <bgColor rgb="FFFFFFFF"/>
      </patternFill>
    </fill>
    <fill>
      <patternFill patternType="solid">
        <fgColor rgb="FFF8F8F8"/>
        <bgColor rgb="FFF8F8F8"/>
      </patternFill>
    </fill>
    <fill>
      <patternFill patternType="solid">
        <fgColor rgb="FF6AA84F"/>
        <bgColor rgb="FF6AA84F"/>
      </patternFill>
    </fill>
    <fill>
      <patternFill patternType="solid">
        <fgColor rgb="FF8745EC"/>
        <bgColor rgb="FF8745EC"/>
      </patternFill>
    </fill>
    <fill>
      <patternFill patternType="solid">
        <fgColor rgb="FFF8F3FF"/>
        <bgColor rgb="FFF8F3FF"/>
      </patternFill>
    </fill>
    <fill>
      <patternFill patternType="solid">
        <fgColor rgb="FFF2F2F2"/>
        <bgColor rgb="FFF2F2F2"/>
      </patternFill>
    </fill>
    <fill>
      <patternFill patternType="solid">
        <fgColor rgb="FF4A86E8"/>
        <bgColor rgb="FF4A86E8"/>
      </patternFill>
    </fill>
  </fills>
  <borders count="40">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right/>
      <top/>
      <bottom style="thin">
        <color theme="0"/>
      </bottom>
    </border>
    <border>
      <left style="medium">
        <color rgb="FF8745EC"/>
      </left>
      <top style="medium">
        <color rgb="FF8745EC"/>
      </top>
      <bottom style="thin">
        <color theme="0"/>
      </bottom>
    </border>
    <border>
      <top style="medium">
        <color rgb="FF8745EC"/>
      </top>
      <bottom style="thin">
        <color theme="0"/>
      </bottom>
    </border>
    <border>
      <right style="medium">
        <color rgb="FF8745EC"/>
      </right>
      <top style="medium">
        <color rgb="FF8745EC"/>
      </top>
      <bottom style="thin">
        <color theme="0"/>
      </bottom>
    </border>
    <border>
      <left style="medium">
        <color theme="0"/>
      </left>
      <right style="medium">
        <color theme="0"/>
      </right>
      <top style="medium">
        <color theme="0"/>
      </top>
      <bottom style="medium">
        <color theme="0"/>
      </bottom>
    </border>
    <border>
      <left style="medium">
        <color rgb="FF8745EC"/>
      </left>
      <right style="thin">
        <color theme="0"/>
      </right>
      <top style="thin">
        <color theme="0"/>
      </top>
      <bottom style="thin">
        <color theme="0"/>
      </bottom>
    </border>
    <border>
      <left style="thin">
        <color theme="0"/>
      </left>
      <right style="thin">
        <color theme="0"/>
      </right>
      <top style="thin">
        <color theme="0"/>
      </top>
      <bottom style="thin">
        <color theme="0"/>
      </bottom>
    </border>
    <border>
      <left style="thin">
        <color theme="0"/>
      </left>
      <right style="medium">
        <color rgb="FF8745EC"/>
      </right>
      <top style="thin">
        <color theme="0"/>
      </top>
      <bottom style="thin">
        <color theme="0"/>
      </bottom>
    </border>
    <border>
      <bottom style="medium">
        <color rgb="FFF2F2F2"/>
      </bottom>
    </border>
    <border>
      <left style="medium">
        <color rgb="FF8745EC"/>
      </left>
      <right style="thin">
        <color theme="0"/>
      </right>
      <top style="thin">
        <color theme="0"/>
      </top>
    </border>
    <border>
      <left style="thin">
        <color theme="0"/>
      </left>
      <right style="thin">
        <color theme="0"/>
      </right>
      <top style="thin">
        <color theme="0"/>
      </top>
    </border>
    <border>
      <left style="thin">
        <color theme="0"/>
      </left>
      <right style="medium">
        <color rgb="FF8745EC"/>
      </right>
      <top style="thin">
        <color theme="0"/>
      </top>
    </border>
    <border>
      <top style="dotted">
        <color rgb="FFF2F2F2"/>
      </top>
      <bottom style="medium">
        <color rgb="FFF2F2F2"/>
      </bottom>
    </border>
    <border>
      <left/>
      <right/>
      <top/>
      <bottom style="medium">
        <color rgb="FFF2F2F2"/>
      </bottom>
    </border>
    <border>
      <left style="medium">
        <color rgb="FF8745EC"/>
      </left>
      <top/>
      <bottom/>
    </border>
    <border>
      <right style="medium">
        <color theme="0"/>
      </right>
      <top/>
      <bottom/>
    </border>
    <border>
      <left style="medium">
        <color theme="0"/>
      </left>
      <right style="medium">
        <color theme="0"/>
      </right>
      <top style="medium">
        <color theme="0"/>
      </top>
    </border>
    <border>
      <left style="thin">
        <color theme="0"/>
      </left>
      <top style="thin">
        <color theme="0"/>
      </top>
      <bottom style="thin">
        <color theme="0"/>
      </bottom>
    </border>
    <border>
      <top style="thin">
        <color theme="0"/>
      </top>
      <bottom style="thin">
        <color theme="0"/>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theme="0"/>
      </left>
      <top style="thin">
        <color theme="0"/>
      </top>
    </border>
    <border>
      <top style="thin">
        <color theme="0"/>
      </top>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theme="0"/>
      </left>
    </border>
    <border>
      <left style="thin">
        <color rgb="FF7F7F7F"/>
      </left>
      <right style="thin">
        <color rgb="FFA5A5A5"/>
      </right>
      <top style="dotted">
        <color rgb="FFA5A5A5"/>
      </top>
      <bottom style="dotted">
        <color rgb="FFA5A5A5"/>
      </bottom>
    </border>
    <border>
      <left style="thin">
        <color rgb="FFA5A5A5"/>
      </left>
      <right style="thin">
        <color rgb="FFA5A5A5"/>
      </right>
      <top style="dotted">
        <color rgb="FFA5A5A5"/>
      </top>
      <bottom style="dotted">
        <color rgb="FFA5A5A5"/>
      </bottom>
    </border>
    <border>
      <left style="thin">
        <color theme="0"/>
      </left>
      <bottom style="thin">
        <color theme="0"/>
      </bottom>
    </border>
    <border>
      <bottom style="thin">
        <color theme="0"/>
      </bottom>
    </border>
    <border>
      <left style="thin">
        <color rgb="FF7F7F7F"/>
      </left>
      <right style="thin">
        <color rgb="FFA5A5A5"/>
      </right>
      <top style="dotted">
        <color rgb="FFA5A5A5"/>
      </top>
      <bottom style="thin">
        <color rgb="FF7F7F7F"/>
      </bottom>
    </border>
    <border>
      <left style="thin">
        <color rgb="FFA5A5A5"/>
      </left>
      <right style="thin">
        <color rgb="FFA5A5A5"/>
      </right>
      <top style="dotted">
        <color rgb="FFA5A5A5"/>
      </top>
      <bottom style="thin">
        <color rgb="FF7F7F7F"/>
      </bottom>
    </border>
  </borders>
  <cellStyleXfs count="1">
    <xf borderId="0" fillId="0" fontId="0" numFmtId="0" applyAlignment="1" applyFont="1"/>
  </cellStyleXfs>
  <cellXfs count="149">
    <xf borderId="0" fillId="0" fontId="0" numFmtId="0" xfId="0" applyAlignment="1" applyFont="1">
      <alignment readingOrder="0" shrinkToFit="0" vertical="bottom" wrapText="0"/>
    </xf>
    <xf borderId="0" fillId="0" fontId="1" numFmtId="0" xfId="0" applyAlignment="1" applyFont="1">
      <alignment horizontal="center" vertical="center"/>
    </xf>
    <xf borderId="1" fillId="2" fontId="1" numFmtId="0" xfId="0" applyAlignment="1" applyBorder="1" applyFill="1" applyFont="1">
      <alignment horizontal="center" shrinkToFit="0" vertical="center" wrapText="1"/>
    </xf>
    <xf borderId="2" fillId="0" fontId="2" numFmtId="0" xfId="0" applyBorder="1" applyFont="1"/>
    <xf borderId="3" fillId="0" fontId="2" numFmtId="0" xfId="0" applyBorder="1" applyFont="1"/>
    <xf borderId="4" fillId="3" fontId="3" numFmtId="0" xfId="0" applyAlignment="1" applyBorder="1" applyFill="1" applyFont="1">
      <alignment horizontal="center" shrinkToFit="0" vertical="center" wrapText="1"/>
    </xf>
    <xf borderId="4" fillId="0" fontId="4" numFmtId="0" xfId="0" applyAlignment="1" applyBorder="1" applyFont="1">
      <alignment horizontal="center" shrinkToFit="0" vertical="center" wrapText="1"/>
    </xf>
    <xf borderId="4" fillId="4" fontId="5" numFmtId="0" xfId="0" applyAlignment="1" applyBorder="1" applyFill="1" applyFont="1">
      <alignment horizontal="center" shrinkToFit="0" vertical="center" wrapText="1"/>
    </xf>
    <xf borderId="5" fillId="5" fontId="3" numFmtId="0" xfId="0" applyAlignment="1" applyBorder="1" applyFill="1" applyFont="1">
      <alignment horizontal="center" shrinkToFit="0" vertical="center" wrapText="1"/>
    </xf>
    <xf borderId="0" fillId="0" fontId="6" numFmtId="0" xfId="0" applyAlignment="1" applyFont="1">
      <alignment horizontal="center" vertical="center"/>
    </xf>
    <xf borderId="4" fillId="0" fontId="3" numFmtId="0" xfId="0" applyAlignment="1" applyBorder="1" applyFont="1">
      <alignment horizontal="center" vertical="center"/>
    </xf>
    <xf borderId="4" fillId="0" fontId="7" numFmtId="0" xfId="0" applyAlignment="1" applyBorder="1" applyFont="1">
      <alignment horizontal="center" shrinkToFit="0" vertical="top" wrapText="1"/>
    </xf>
    <xf borderId="4" fillId="0" fontId="8" numFmtId="0" xfId="0" applyAlignment="1" applyBorder="1" applyFont="1">
      <alignment horizontal="center" shrinkToFit="0" vertical="top" wrapText="1"/>
    </xf>
    <xf borderId="0" fillId="0" fontId="7" numFmtId="164" xfId="0" applyAlignment="1" applyFont="1" applyNumberFormat="1">
      <alignment horizontal="center" vertical="top"/>
    </xf>
    <xf borderId="4" fillId="0" fontId="7" numFmtId="164" xfId="0" applyAlignment="1" applyBorder="1" applyFont="1" applyNumberFormat="1">
      <alignment horizontal="center" shrinkToFit="0" vertical="top" wrapText="1"/>
    </xf>
    <xf borderId="4" fillId="0" fontId="9" numFmtId="0" xfId="0" applyAlignment="1" applyBorder="1" applyFont="1">
      <alignment horizontal="center" shrinkToFit="0" vertical="top" wrapText="1"/>
    </xf>
    <xf borderId="0" fillId="0" fontId="10" numFmtId="0" xfId="0" applyFont="1"/>
    <xf borderId="4" fillId="0" fontId="7" numFmtId="0" xfId="0" applyAlignment="1" applyBorder="1" applyFont="1">
      <alignment horizontal="center" vertical="top"/>
    </xf>
    <xf borderId="4" fillId="0" fontId="11" numFmtId="0" xfId="0" applyAlignment="1" applyBorder="1" applyFont="1">
      <alignment horizontal="center" vertical="top"/>
    </xf>
    <xf borderId="0" fillId="0" fontId="7" numFmtId="0" xfId="0" applyAlignment="1" applyFont="1">
      <alignment horizontal="center" shrinkToFit="0" vertical="top" wrapText="1"/>
    </xf>
    <xf borderId="4" fillId="0" fontId="7" numFmtId="164" xfId="0" applyAlignment="1" applyBorder="1" applyFont="1" applyNumberFormat="1">
      <alignment horizontal="center" vertical="top"/>
    </xf>
    <xf borderId="4" fillId="0" fontId="9" numFmtId="0" xfId="0" applyAlignment="1" applyBorder="1" applyFont="1">
      <alignment horizontal="left" shrinkToFit="0" vertical="top" wrapText="1"/>
    </xf>
    <xf borderId="4" fillId="0" fontId="12" numFmtId="0" xfId="0" applyBorder="1" applyFont="1"/>
    <xf borderId="1" fillId="0" fontId="3" numFmtId="0" xfId="0" applyAlignment="1" applyBorder="1" applyFont="1">
      <alignment horizontal="left" shrinkToFit="0" vertical="center" wrapText="1"/>
    </xf>
    <xf borderId="0" fillId="0" fontId="13" numFmtId="0" xfId="0" applyAlignment="1" applyFont="1">
      <alignment horizontal="center" shrinkToFit="0" vertical="center" wrapText="1"/>
    </xf>
    <xf borderId="0" fillId="0" fontId="12" numFmtId="0" xfId="0" applyFont="1"/>
    <xf borderId="0" fillId="0" fontId="14" numFmtId="0" xfId="0" applyAlignment="1" applyFont="1">
      <alignment horizontal="center" vertical="top"/>
    </xf>
    <xf borderId="4" fillId="0" fontId="9" numFmtId="164" xfId="0" applyAlignment="1" applyBorder="1" applyFont="1" applyNumberFormat="1">
      <alignment horizontal="center" shrinkToFit="0" vertical="top" wrapText="1"/>
    </xf>
    <xf borderId="0" fillId="0" fontId="14" numFmtId="0" xfId="0" applyAlignment="1" applyFont="1">
      <alignment shrinkToFit="0" vertical="top" wrapText="1"/>
    </xf>
    <xf borderId="4" fillId="0" fontId="15" numFmtId="0" xfId="0" applyAlignment="1" applyBorder="1" applyFont="1">
      <alignment horizontal="left" shrinkToFit="0" vertical="top" wrapText="1"/>
    </xf>
    <xf borderId="4" fillId="0" fontId="14" numFmtId="0" xfId="0" applyAlignment="1" applyBorder="1" applyFont="1">
      <alignment shrinkToFit="0" vertical="top" wrapText="1"/>
    </xf>
    <xf borderId="0" fillId="0" fontId="10" numFmtId="164" xfId="0" applyFont="1" applyNumberFormat="1"/>
    <xf borderId="6" fillId="0" fontId="16" numFmtId="0" xfId="0" applyAlignment="1" applyBorder="1" applyFont="1">
      <alignment horizontal="center" shrinkToFit="0" vertical="top" wrapText="1"/>
    </xf>
    <xf borderId="4" fillId="0" fontId="17" numFmtId="164" xfId="0" applyAlignment="1" applyBorder="1" applyFont="1" applyNumberFormat="1">
      <alignment horizontal="center" shrinkToFit="0" vertical="top" wrapText="1"/>
    </xf>
    <xf borderId="4" fillId="0" fontId="18" numFmtId="0" xfId="0" applyBorder="1" applyFont="1"/>
    <xf borderId="4" fillId="0" fontId="19" numFmtId="0" xfId="0" applyBorder="1" applyFont="1"/>
    <xf borderId="3" fillId="0" fontId="9" numFmtId="0" xfId="0" applyAlignment="1" applyBorder="1" applyFont="1">
      <alignment horizontal="center" shrinkToFit="0" vertical="top" wrapText="1"/>
    </xf>
    <xf borderId="0" fillId="0" fontId="20" numFmtId="0" xfId="0" applyFont="1"/>
    <xf borderId="7" fillId="6" fontId="21" numFmtId="0" xfId="0" applyAlignment="1" applyBorder="1" applyFill="1" applyFont="1">
      <alignment horizontal="center"/>
    </xf>
    <xf borderId="4" fillId="0" fontId="22" numFmtId="0" xfId="0" applyAlignment="1" applyBorder="1" applyFont="1">
      <alignment horizontal="center" shrinkToFit="0" vertical="top" wrapText="1"/>
    </xf>
    <xf borderId="0" fillId="0" fontId="23" numFmtId="0" xfId="0" applyAlignment="1" applyFont="1">
      <alignment shrinkToFit="0" wrapText="1"/>
    </xf>
    <xf borderId="4" fillId="0" fontId="24" numFmtId="0" xfId="0" applyAlignment="1" applyBorder="1" applyFont="1">
      <alignment horizontal="center" shrinkToFit="0" vertical="top" wrapText="1"/>
    </xf>
    <xf borderId="0" fillId="0" fontId="25" numFmtId="0" xfId="0" applyAlignment="1" applyFont="1">
      <alignment horizontal="center" shrinkToFit="0" vertical="top" wrapText="1"/>
    </xf>
    <xf borderId="4" fillId="0" fontId="26" numFmtId="0" xfId="0" applyAlignment="1" applyBorder="1" applyFont="1">
      <alignment horizontal="center" shrinkToFit="0" vertical="top" wrapText="1"/>
    </xf>
    <xf borderId="0" fillId="0" fontId="10" numFmtId="0" xfId="0" applyAlignment="1" applyFont="1">
      <alignment horizontal="center"/>
    </xf>
    <xf borderId="0" fillId="0" fontId="27" numFmtId="0" xfId="0" applyFont="1"/>
    <xf borderId="4" fillId="0" fontId="28" numFmtId="0" xfId="0" applyAlignment="1" applyBorder="1" applyFont="1">
      <alignment horizontal="center" shrinkToFit="0" vertical="top" wrapText="1"/>
    </xf>
    <xf borderId="4" fillId="0" fontId="29" numFmtId="0" xfId="0" applyAlignment="1" applyBorder="1" applyFont="1">
      <alignment horizontal="center" shrinkToFit="0" vertical="top" wrapText="1"/>
    </xf>
    <xf borderId="0" fillId="0" fontId="28" numFmtId="0" xfId="0" applyAlignment="1" applyFont="1">
      <alignment horizontal="center" shrinkToFit="0" vertical="top" wrapText="1"/>
    </xf>
    <xf borderId="4" fillId="0" fontId="14" numFmtId="0" xfId="0" applyAlignment="1" applyBorder="1" applyFont="1">
      <alignment vertical="top"/>
    </xf>
    <xf borderId="0" fillId="0" fontId="30" numFmtId="0" xfId="0" applyAlignment="1" applyFont="1">
      <alignment horizontal="center" vertical="top"/>
    </xf>
    <xf borderId="4" fillId="0" fontId="14" numFmtId="0" xfId="0" applyAlignment="1" applyBorder="1" applyFont="1">
      <alignment horizontal="center" vertical="top"/>
    </xf>
    <xf borderId="4" fillId="6" fontId="31" numFmtId="0" xfId="0" applyBorder="1" applyFont="1"/>
    <xf borderId="0" fillId="0" fontId="18" numFmtId="0" xfId="0" applyAlignment="1" applyFont="1">
      <alignment horizontal="center" vertical="top"/>
    </xf>
    <xf borderId="4" fillId="0" fontId="9" numFmtId="0" xfId="0" applyAlignment="1" applyBorder="1" applyFont="1">
      <alignment horizontal="center" shrinkToFit="0" vertical="center" wrapText="1"/>
    </xf>
    <xf borderId="4" fillId="0" fontId="32" numFmtId="0" xfId="0" applyAlignment="1" applyBorder="1" applyFont="1">
      <alignment horizontal="center" shrinkToFit="0" vertical="center" wrapText="1"/>
    </xf>
    <xf borderId="4" fillId="0" fontId="9" numFmtId="164" xfId="0" applyAlignment="1" applyBorder="1" applyFont="1" applyNumberFormat="1">
      <alignment horizontal="center" shrinkToFit="0" vertical="center" wrapText="1"/>
    </xf>
    <xf borderId="0" fillId="0" fontId="10" numFmtId="0" xfId="0" applyAlignment="1" applyFont="1">
      <alignment horizontal="center" vertical="center"/>
    </xf>
    <xf borderId="7" fillId="6" fontId="7" numFmtId="0" xfId="0" applyAlignment="1" applyBorder="1" applyFont="1">
      <alignment horizontal="center" shrinkToFit="0" vertical="center" wrapText="1"/>
    </xf>
    <xf borderId="4" fillId="0" fontId="9" numFmtId="0" xfId="0" applyAlignment="1" applyBorder="1" applyFont="1">
      <alignment horizontal="left" shrinkToFit="0" vertical="center" wrapText="1"/>
    </xf>
    <xf borderId="4" fillId="0" fontId="22" numFmtId="0" xfId="0" applyAlignment="1" applyBorder="1" applyFont="1">
      <alignment horizontal="center" shrinkToFit="0" vertical="center" wrapText="1"/>
    </xf>
    <xf borderId="1" fillId="0" fontId="1" numFmtId="0" xfId="0" applyAlignment="1" applyBorder="1" applyFont="1">
      <alignment horizontal="center" shrinkToFit="0" vertical="center" wrapText="1"/>
    </xf>
    <xf borderId="0" fillId="0" fontId="33" numFmtId="0" xfId="0" applyFont="1"/>
    <xf borderId="4" fillId="0" fontId="9" numFmtId="3" xfId="0" applyAlignment="1" applyBorder="1" applyFont="1" applyNumberFormat="1">
      <alignment horizontal="center" shrinkToFit="0" vertical="top" wrapText="1"/>
    </xf>
    <xf borderId="4" fillId="7" fontId="34" numFmtId="0" xfId="0" applyAlignment="1" applyBorder="1" applyFill="1" applyFont="1">
      <alignment horizontal="left"/>
    </xf>
    <xf borderId="4" fillId="0" fontId="35" numFmtId="0" xfId="0" applyAlignment="1" applyBorder="1" applyFont="1">
      <alignment horizontal="center" vertical="top"/>
    </xf>
    <xf borderId="4" fillId="0" fontId="36" numFmtId="0" xfId="0" applyAlignment="1" applyBorder="1" applyFont="1">
      <alignment horizontal="center" shrinkToFit="0" vertical="top" wrapText="1"/>
    </xf>
    <xf borderId="4" fillId="8" fontId="4" numFmtId="0" xfId="0" applyAlignment="1" applyBorder="1" applyFill="1" applyFont="1">
      <alignment horizontal="center" shrinkToFit="0" vertical="center" wrapText="1"/>
    </xf>
    <xf borderId="4" fillId="0" fontId="9" numFmtId="2" xfId="0" applyAlignment="1" applyBorder="1" applyFont="1" applyNumberFormat="1">
      <alignment horizontal="center" shrinkToFit="0" vertical="top" wrapText="1"/>
    </xf>
    <xf borderId="4" fillId="0" fontId="9" numFmtId="4" xfId="0" applyAlignment="1" applyBorder="1" applyFont="1" applyNumberFormat="1">
      <alignment horizontal="center" shrinkToFit="0" vertical="top" wrapText="1"/>
    </xf>
    <xf borderId="7" fillId="6" fontId="37" numFmtId="0" xfId="0" applyAlignment="1" applyBorder="1" applyFont="1">
      <alignment vertical="bottom"/>
    </xf>
    <xf borderId="0" fillId="0" fontId="37" numFmtId="0" xfId="0" applyAlignment="1" applyFont="1">
      <alignment vertical="bottom"/>
    </xf>
    <xf borderId="7" fillId="9" fontId="37" numFmtId="0" xfId="0" applyAlignment="1" applyBorder="1" applyFill="1" applyFont="1">
      <alignment vertical="bottom"/>
    </xf>
    <xf borderId="8" fillId="9" fontId="37" numFmtId="0" xfId="0" applyAlignment="1" applyBorder="1" applyFont="1">
      <alignment vertical="bottom"/>
    </xf>
    <xf borderId="0" fillId="0" fontId="38" numFmtId="0" xfId="0" applyFont="1"/>
    <xf borderId="0" fillId="0" fontId="37" numFmtId="0" xfId="0" applyFont="1"/>
    <xf borderId="0" fillId="0" fontId="39" numFmtId="0" xfId="0" applyAlignment="1" applyFont="1">
      <alignment vertical="top"/>
    </xf>
    <xf borderId="0" fillId="0" fontId="37" numFmtId="0" xfId="0" applyAlignment="1" applyFont="1">
      <alignment vertical="top"/>
    </xf>
    <xf borderId="7" fillId="6" fontId="37" numFmtId="0" xfId="0" applyBorder="1" applyFont="1"/>
    <xf borderId="9" fillId="9" fontId="40" numFmtId="0" xfId="0" applyAlignment="1" applyBorder="1" applyFont="1">
      <alignment horizontal="center" shrinkToFit="0" wrapText="1"/>
    </xf>
    <xf borderId="10" fillId="0" fontId="2" numFmtId="0" xfId="0" applyBorder="1" applyFont="1"/>
    <xf borderId="11" fillId="0" fontId="2" numFmtId="0" xfId="0" applyBorder="1" applyFont="1"/>
    <xf borderId="12" fillId="10" fontId="41" numFmtId="0" xfId="0" applyAlignment="1" applyBorder="1" applyFill="1" applyFont="1">
      <alignment horizontal="center" shrinkToFit="0" wrapText="1"/>
    </xf>
    <xf borderId="13" fillId="10" fontId="42" numFmtId="0" xfId="0" applyAlignment="1" applyBorder="1" applyFont="1">
      <alignment horizontal="center" shrinkToFit="0" wrapText="1"/>
    </xf>
    <xf borderId="14" fillId="10" fontId="42" numFmtId="0" xfId="0" applyAlignment="1" applyBorder="1" applyFont="1">
      <alignment horizontal="center" shrinkToFit="0" wrapText="1"/>
    </xf>
    <xf borderId="15" fillId="10" fontId="42" numFmtId="0" xfId="0" applyAlignment="1" applyBorder="1" applyFont="1">
      <alignment horizontal="center" shrinkToFit="0" wrapText="1"/>
    </xf>
    <xf borderId="16" fillId="0" fontId="43" numFmtId="165" xfId="0" applyAlignment="1" applyBorder="1" applyFont="1" applyNumberFormat="1">
      <alignment horizontal="center" shrinkToFit="0" vertical="center" wrapText="1"/>
    </xf>
    <xf borderId="16" fillId="0" fontId="43" numFmtId="2" xfId="0" applyAlignment="1" applyBorder="1" applyFont="1" applyNumberFormat="1">
      <alignment horizontal="center"/>
    </xf>
    <xf borderId="16" fillId="0" fontId="43" numFmtId="165" xfId="0" applyAlignment="1" applyBorder="1" applyFont="1" applyNumberFormat="1">
      <alignment horizontal="center"/>
    </xf>
    <xf borderId="16" fillId="0" fontId="37" numFmtId="165" xfId="0" applyBorder="1" applyFont="1" applyNumberFormat="1"/>
    <xf borderId="13" fillId="0" fontId="44" numFmtId="165" xfId="0" applyAlignment="1" applyBorder="1" applyFont="1" applyNumberFormat="1">
      <alignment horizontal="center" vertical="bottom"/>
    </xf>
    <xf borderId="14" fillId="0" fontId="44" numFmtId="165" xfId="0" applyAlignment="1" applyBorder="1" applyFont="1" applyNumberFormat="1">
      <alignment horizontal="center" vertical="bottom"/>
    </xf>
    <xf borderId="15" fillId="0" fontId="44" numFmtId="165" xfId="0" applyAlignment="1" applyBorder="1" applyFont="1" applyNumberFormat="1">
      <alignment horizontal="center" vertical="bottom"/>
    </xf>
    <xf borderId="17" fillId="0" fontId="44" numFmtId="165" xfId="0" applyAlignment="1" applyBorder="1" applyFont="1" applyNumberFormat="1">
      <alignment horizontal="center" vertical="bottom"/>
    </xf>
    <xf borderId="18" fillId="0" fontId="44" numFmtId="165" xfId="0" applyAlignment="1" applyBorder="1" applyFont="1" applyNumberFormat="1">
      <alignment horizontal="center" vertical="bottom"/>
    </xf>
    <xf borderId="19" fillId="0" fontId="44" numFmtId="165" xfId="0" applyAlignment="1" applyBorder="1" applyFont="1" applyNumberFormat="1">
      <alignment horizontal="center" vertical="bottom"/>
    </xf>
    <xf borderId="20" fillId="0" fontId="43" numFmtId="165" xfId="0" applyAlignment="1" applyBorder="1" applyFont="1" applyNumberFormat="1">
      <alignment horizontal="center" shrinkToFit="0" vertical="center" wrapText="1"/>
    </xf>
    <xf borderId="20" fillId="0" fontId="43" numFmtId="165" xfId="0" applyAlignment="1" applyBorder="1" applyFont="1" applyNumberFormat="1">
      <alignment horizontal="center"/>
    </xf>
    <xf borderId="20" fillId="0" fontId="37" numFmtId="165" xfId="0" applyBorder="1" applyFont="1" applyNumberFormat="1"/>
    <xf borderId="0" fillId="0" fontId="43" numFmtId="165" xfId="0" applyAlignment="1" applyFont="1" applyNumberFormat="1">
      <alignment horizontal="center"/>
    </xf>
    <xf borderId="0" fillId="0" fontId="37" numFmtId="165" xfId="0" applyFont="1" applyNumberFormat="1"/>
    <xf borderId="0" fillId="0" fontId="37" numFmtId="165" xfId="0" applyAlignment="1" applyFont="1" applyNumberFormat="1">
      <alignment vertical="bottom"/>
    </xf>
    <xf borderId="16" fillId="0" fontId="37" numFmtId="165" xfId="0" applyAlignment="1" applyBorder="1" applyFont="1" applyNumberFormat="1">
      <alignment horizontal="center" vertical="center"/>
    </xf>
    <xf borderId="16" fillId="0" fontId="37" numFmtId="2" xfId="0" applyBorder="1" applyFont="1" applyNumberFormat="1"/>
    <xf borderId="0" fillId="0" fontId="44" numFmtId="165" xfId="0" applyAlignment="1" applyFont="1" applyNumberFormat="1">
      <alignment horizontal="center" vertical="bottom"/>
    </xf>
    <xf borderId="7" fillId="11" fontId="45" numFmtId="0" xfId="0" applyAlignment="1" applyBorder="1" applyFill="1" applyFont="1">
      <alignment horizontal="center"/>
    </xf>
    <xf borderId="7" fillId="11" fontId="37" numFmtId="0" xfId="0" applyBorder="1" applyFont="1"/>
    <xf borderId="21" fillId="11" fontId="45" numFmtId="165" xfId="0" applyAlignment="1" applyBorder="1" applyFont="1" applyNumberFormat="1">
      <alignment horizontal="center"/>
    </xf>
    <xf borderId="0" fillId="11" fontId="37" numFmtId="0" xfId="0" applyAlignment="1" applyFont="1">
      <alignment vertical="bottom"/>
    </xf>
    <xf borderId="0" fillId="11" fontId="37" numFmtId="165" xfId="0" applyAlignment="1" applyFont="1" applyNumberFormat="1">
      <alignment vertical="bottom"/>
    </xf>
    <xf borderId="22" fillId="9" fontId="40" numFmtId="0" xfId="0" applyAlignment="1" applyBorder="1" applyFont="1">
      <alignment horizontal="center" shrinkToFit="0" wrapText="1"/>
    </xf>
    <xf borderId="23" fillId="0" fontId="2" numFmtId="0" xfId="0" applyBorder="1" applyFont="1"/>
    <xf borderId="24" fillId="0" fontId="37" numFmtId="0" xfId="0" applyBorder="1" applyFont="1"/>
    <xf borderId="25" fillId="10" fontId="41" numFmtId="0" xfId="0" applyAlignment="1" applyBorder="1" applyFont="1">
      <alignment horizontal="center" shrinkToFit="0" wrapText="1"/>
    </xf>
    <xf borderId="26" fillId="0" fontId="2" numFmtId="0" xfId="0" applyBorder="1" applyFont="1"/>
    <xf borderId="27" fillId="0" fontId="37" numFmtId="0" xfId="0" applyBorder="1" applyFont="1"/>
    <xf borderId="28" fillId="0" fontId="37" numFmtId="0" xfId="0" applyBorder="1" applyFont="1"/>
    <xf borderId="27" fillId="0" fontId="37" numFmtId="165" xfId="0" applyBorder="1" applyFont="1" applyNumberFormat="1"/>
    <xf borderId="28" fillId="0" fontId="37" numFmtId="165" xfId="0" applyBorder="1" applyFont="1" applyNumberFormat="1"/>
    <xf borderId="29" fillId="10" fontId="41" numFmtId="0" xfId="0" applyAlignment="1" applyBorder="1" applyFont="1">
      <alignment horizontal="center" shrinkToFit="0" wrapText="1"/>
    </xf>
    <xf borderId="30" fillId="0" fontId="2" numFmtId="0" xfId="0" applyBorder="1" applyFont="1"/>
    <xf borderId="31" fillId="0" fontId="37" numFmtId="165" xfId="0" applyBorder="1" applyFont="1" applyNumberFormat="1"/>
    <xf borderId="32" fillId="0" fontId="37" numFmtId="165" xfId="0" applyBorder="1" applyFont="1" applyNumberFormat="1"/>
    <xf borderId="33" fillId="0" fontId="2" numFmtId="0" xfId="0" applyBorder="1" applyFont="1"/>
    <xf borderId="34" fillId="0" fontId="37" numFmtId="0" xfId="0" applyBorder="1" applyFont="1"/>
    <xf borderId="35" fillId="0" fontId="37" numFmtId="0" xfId="0" applyBorder="1" applyFont="1"/>
    <xf borderId="34" fillId="0" fontId="37" numFmtId="4" xfId="0" applyBorder="1" applyFont="1" applyNumberFormat="1"/>
    <xf borderId="35" fillId="0" fontId="37" numFmtId="4" xfId="0" applyBorder="1" applyFont="1" applyNumberFormat="1"/>
    <xf borderId="36" fillId="0" fontId="2" numFmtId="0" xfId="0" applyBorder="1" applyFont="1"/>
    <xf borderId="37" fillId="0" fontId="2" numFmtId="0" xfId="0" applyBorder="1" applyFont="1"/>
    <xf borderId="38" fillId="0" fontId="37" numFmtId="0" xfId="0" applyBorder="1" applyFont="1"/>
    <xf borderId="39" fillId="0" fontId="37" numFmtId="0" xfId="0" applyBorder="1" applyFont="1"/>
    <xf borderId="0" fillId="0" fontId="46" numFmtId="0" xfId="0" applyAlignment="1" applyFont="1">
      <alignment vertical="bottom"/>
    </xf>
    <xf borderId="0" fillId="0" fontId="10" numFmtId="0" xfId="0" applyAlignment="1" applyFont="1">
      <alignment vertical="bottom"/>
    </xf>
    <xf borderId="0" fillId="0" fontId="47" numFmtId="0" xfId="0" applyAlignment="1" applyFont="1">
      <alignment vertical="bottom"/>
    </xf>
    <xf borderId="0" fillId="0" fontId="48" numFmtId="0" xfId="0" applyAlignment="1" applyFont="1">
      <alignment vertical="bottom"/>
    </xf>
    <xf borderId="0" fillId="0" fontId="49" numFmtId="0" xfId="0" applyAlignment="1" applyFont="1">
      <alignment vertical="bottom"/>
    </xf>
    <xf borderId="4" fillId="12" fontId="49" numFmtId="0" xfId="0" applyAlignment="1" applyBorder="1" applyFill="1" applyFont="1">
      <alignment horizontal="center" shrinkToFit="0" vertical="bottom" wrapText="1"/>
    </xf>
    <xf borderId="4" fillId="12" fontId="47" numFmtId="0" xfId="0" applyAlignment="1" applyBorder="1" applyFont="1">
      <alignment shrinkToFit="0" vertical="bottom" wrapText="1"/>
    </xf>
    <xf borderId="4" fillId="0" fontId="49" numFmtId="0" xfId="0" applyAlignment="1" applyBorder="1" applyFont="1">
      <alignment horizontal="center" shrinkToFit="0" vertical="bottom" wrapText="1"/>
    </xf>
    <xf borderId="4" fillId="0" fontId="47" numFmtId="0" xfId="0" applyAlignment="1" applyBorder="1" applyFont="1">
      <alignment shrinkToFit="0" vertical="bottom" wrapText="1"/>
    </xf>
    <xf borderId="0" fillId="0" fontId="49" numFmtId="0" xfId="0" applyAlignment="1" applyFont="1">
      <alignment horizontal="center" shrinkToFit="0" vertical="bottom" wrapText="1"/>
    </xf>
    <xf borderId="0" fillId="0" fontId="47" numFmtId="0" xfId="0" applyAlignment="1" applyFont="1">
      <alignment shrinkToFit="0" vertical="bottom" wrapText="1"/>
    </xf>
    <xf borderId="0" fillId="0" fontId="50" numFmtId="0" xfId="0" applyAlignment="1" applyFont="1">
      <alignment vertical="bottom"/>
    </xf>
    <xf borderId="0" fillId="0" fontId="47" numFmtId="164" xfId="0" applyAlignment="1" applyFont="1" applyNumberFormat="1">
      <alignment shrinkToFit="0" vertical="bottom" wrapText="1"/>
    </xf>
    <xf borderId="0" fillId="0" fontId="51" numFmtId="0" xfId="0" applyAlignment="1" applyFont="1">
      <alignment readingOrder="0"/>
    </xf>
    <xf borderId="0" fillId="0" fontId="51" numFmtId="0" xfId="0" applyFont="1"/>
    <xf borderId="0" fillId="0" fontId="52" numFmtId="0" xfId="0" applyAlignment="1" applyFont="1">
      <alignment readingOrder="0"/>
    </xf>
    <xf borderId="0" fillId="0" fontId="52" numFmtId="0" xfId="0" applyFont="1"/>
  </cellXfs>
  <cellStyles count="1">
    <cellStyle xfId="0" name="Normal" builtinId="0"/>
  </cellStyles>
  <dxfs count="2">
    <dxf>
      <font/>
      <fill>
        <patternFill patternType="none"/>
      </fill>
      <border/>
    </dxf>
    <dxf>
      <font/>
      <fill>
        <patternFill patternType="solid">
          <fgColor rgb="FFF8F3FF"/>
          <bgColor rgb="FFF8F3FF"/>
        </patternFill>
      </fill>
      <border/>
    </dxf>
  </dxfs>
  <tableStyles count="1">
    <tableStyle count="3" pivot="0" name="Precios-style">
      <tableStyleElement dxfId="1" type="headerRow"/>
      <tableStyleElement type="firstRowStripe"/>
      <tableStyleElement type="secondRowStripe"/>
    </tableStyle>
  </tableStyle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7"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3.jpg"/><Relationship Id="rId3" Type="http://schemas.openxmlformats.org/officeDocument/2006/relationships/image" Target="../media/image1.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6.jpg"/><Relationship Id="rId2" Type="http://schemas.openxmlformats.org/officeDocument/2006/relationships/image" Target="../media/image27.png"/><Relationship Id="rId3" Type="http://schemas.openxmlformats.org/officeDocument/2006/relationships/image" Target="../media/image24.jpg"/></Relationships>
</file>

<file path=xl/drawings/_rels/drawing11.xml.rels><?xml version="1.0" encoding="UTF-8" standalone="yes"?><Relationships xmlns="http://schemas.openxmlformats.org/package/2006/relationships"><Relationship Id="rId1" Type="http://schemas.openxmlformats.org/officeDocument/2006/relationships/image" Target="../media/image32.jpg"/><Relationship Id="rId2" Type="http://schemas.openxmlformats.org/officeDocument/2006/relationships/image" Target="../media/image25.jpg"/><Relationship Id="rId3" Type="http://schemas.openxmlformats.org/officeDocument/2006/relationships/image" Target="../media/image33.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1.jpg"/><Relationship Id="rId2" Type="http://schemas.openxmlformats.org/officeDocument/2006/relationships/image" Target="../media/image29.jpg"/><Relationship Id="rId3" Type="http://schemas.openxmlformats.org/officeDocument/2006/relationships/image" Target="../media/image30.jpg"/></Relationships>
</file>

<file path=xl/drawings/_rels/drawing13.xml.rels><?xml version="1.0" encoding="UTF-8" standalone="yes"?><Relationships xmlns="http://schemas.openxmlformats.org/package/2006/relationships"><Relationship Id="rId1" Type="http://schemas.openxmlformats.org/officeDocument/2006/relationships/image" Target="../media/image34.jpg"/></Relationships>
</file>

<file path=xl/drawings/_rels/drawing14.xml.rels><?xml version="1.0" encoding="UTF-8" standalone="yes"?><Relationships xmlns="http://schemas.openxmlformats.org/package/2006/relationships"><Relationship Id="rId1" Type="http://schemas.openxmlformats.org/officeDocument/2006/relationships/image" Target="../media/image36.jpg"/><Relationship Id="rId2" Type="http://schemas.openxmlformats.org/officeDocument/2006/relationships/image" Target="../media/image37.jpg"/><Relationship Id="rId3" Type="http://schemas.openxmlformats.org/officeDocument/2006/relationships/image" Target="../media/image8.jpg"/></Relationships>
</file>

<file path=xl/drawings/_rels/drawing15.xml.rels><?xml version="1.0" encoding="UTF-8" standalone="yes"?><Relationships xmlns="http://schemas.openxmlformats.org/package/2006/relationships"><Relationship Id="rId1" Type="http://schemas.openxmlformats.org/officeDocument/2006/relationships/image" Target="../media/image41.png"/><Relationship Id="rId2" Type="http://schemas.openxmlformats.org/officeDocument/2006/relationships/image" Target="../media/image44.jpg"/><Relationship Id="rId3" Type="http://schemas.openxmlformats.org/officeDocument/2006/relationships/image" Target="../media/image4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38.jpg"/></Relationships>
</file>

<file path=xl/drawings/_rels/drawing17.xml.rels><?xml version="1.0" encoding="UTF-8" standalone="yes"?><Relationships xmlns="http://schemas.openxmlformats.org/package/2006/relationships"><Relationship Id="rId1" Type="http://schemas.openxmlformats.org/officeDocument/2006/relationships/image" Target="../media/image40.jpg"/></Relationships>
</file>

<file path=xl/drawings/_rels/drawing18.xml.rels><?xml version="1.0" encoding="UTF-8" standalone="yes"?><Relationships xmlns="http://schemas.openxmlformats.org/package/2006/relationships"><Relationship Id="rId1"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22.jpg"/><Relationship Id="rId3" Type="http://schemas.openxmlformats.org/officeDocument/2006/relationships/image" Target="../media/image4.jpg"/></Relationships>
</file>

<file path=xl/drawings/_rels/drawing20.xml.rels><?xml version="1.0" encoding="UTF-8" standalone="yes"?><Relationships xmlns="http://schemas.openxmlformats.org/package/2006/relationships"><Relationship Id="rId1" Type="http://schemas.openxmlformats.org/officeDocument/2006/relationships/image" Target="../media/image4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5.jpg"/><Relationship Id="rId3" Type="http://schemas.openxmlformats.org/officeDocument/2006/relationships/image" Target="../media/image6.jpg"/></Relationships>
</file>

<file path=xl/drawings/_rels/drawing4.xml.rels><?xml version="1.0" encoding="UTF-8" standalone="yes"?><Relationships xmlns="http://schemas.openxmlformats.org/package/2006/relationships"><Relationship Id="rId1" Type="http://schemas.openxmlformats.org/officeDocument/2006/relationships/image" Target="../media/image16.jpg"/><Relationship Id="rId2"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11.jpg"/><Relationship Id="rId2" Type="http://schemas.openxmlformats.org/officeDocument/2006/relationships/image" Target="../media/image10.jpg"/><Relationship Id="rId3" Type="http://schemas.openxmlformats.org/officeDocument/2006/relationships/image" Target="../media/image9.jpg"/></Relationships>
</file>

<file path=xl/drawings/_rels/drawing6.xml.rels><?xml version="1.0" encoding="UTF-8" standalone="yes"?><Relationships xmlns="http://schemas.openxmlformats.org/package/2006/relationships"><Relationship Id="rId1" Type="http://schemas.openxmlformats.org/officeDocument/2006/relationships/image" Target="../media/image13.jpg"/><Relationship Id="rId2" Type="http://schemas.openxmlformats.org/officeDocument/2006/relationships/image" Target="../media/image14.jpg"/><Relationship Id="rId3" Type="http://schemas.openxmlformats.org/officeDocument/2006/relationships/image" Target="../media/image18.jpg"/></Relationships>
</file>

<file path=xl/drawings/_rels/drawing7.xml.rels><?xml version="1.0" encoding="UTF-8" standalone="yes"?><Relationships xmlns="http://schemas.openxmlformats.org/package/2006/relationships"><Relationship Id="rId1" Type="http://schemas.openxmlformats.org/officeDocument/2006/relationships/image" Target="../media/image17.jpg"/><Relationship Id="rId2" Type="http://schemas.openxmlformats.org/officeDocument/2006/relationships/image" Target="../media/image15.jpg"/><Relationship Id="rId3" Type="http://schemas.openxmlformats.org/officeDocument/2006/relationships/image" Target="../media/image35.jpg"/></Relationships>
</file>

<file path=xl/drawings/_rels/drawing8.xml.rels><?xml version="1.0" encoding="UTF-8" standalone="yes"?><Relationships xmlns="http://schemas.openxmlformats.org/package/2006/relationships"><Relationship Id="rId1" Type="http://schemas.openxmlformats.org/officeDocument/2006/relationships/image" Target="../media/image20.jpg"/><Relationship Id="rId2" Type="http://schemas.openxmlformats.org/officeDocument/2006/relationships/image" Target="../media/image19.jpg"/><Relationship Id="rId3" Type="http://schemas.openxmlformats.org/officeDocument/2006/relationships/image" Target="../media/image21.jpg"/></Relationships>
</file>

<file path=xl/drawings/_rels/drawing9.xml.rels><?xml version="1.0" encoding="UTF-8" standalone="yes"?><Relationships xmlns="http://schemas.openxmlformats.org/package/2006/relationships"><Relationship Id="rId1" Type="http://schemas.openxmlformats.org/officeDocument/2006/relationships/image" Target="../media/image28.jpg"/><Relationship Id="rId2" Type="http://schemas.openxmlformats.org/officeDocument/2006/relationships/image" Target="../media/image23.jpg"/><Relationship Id="rId3" Type="http://schemas.openxmlformats.org/officeDocument/2006/relationships/image" Target="../media/image39.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361950" cy="638175"/>
    <xdr:pic>
      <xdr:nvPicPr>
        <xdr:cNvPr id="0" name="image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2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7.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4.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219075" cy="638175"/>
    <xdr:pic>
      <xdr:nvPicPr>
        <xdr:cNvPr id="0" name="image3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276225"/>
    <xdr:pic>
      <xdr:nvPicPr>
        <xdr:cNvPr id="0" name="image2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228600"/>
    <xdr:pic>
      <xdr:nvPicPr>
        <xdr:cNvPr id="0" name="image3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09600" cy="638175"/>
    <xdr:pic>
      <xdr:nvPicPr>
        <xdr:cNvPr id="0" name="image3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95325" cy="638175"/>
    <xdr:pic>
      <xdr:nvPicPr>
        <xdr:cNvPr id="0" name="image29.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90550"/>
    <xdr:pic>
      <xdr:nvPicPr>
        <xdr:cNvPr id="0" name="image3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28650" cy="638175"/>
    <xdr:pic>
      <xdr:nvPicPr>
        <xdr:cNvPr id="0" name="image3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28650" cy="638175"/>
    <xdr:pic>
      <xdr:nvPicPr>
        <xdr:cNvPr id="0" name="image3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28650" cy="638175"/>
    <xdr:pic>
      <xdr:nvPicPr>
        <xdr:cNvPr id="0" name="image34.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085850" cy="600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085850" cy="1085850"/>
    <xdr:pic>
      <xdr:nvPicPr>
        <xdr:cNvPr id="0" name="image4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4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4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46.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200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2.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342900"/>
    <xdr:pic>
      <xdr:nvPicPr>
        <xdr:cNvPr id="0" name="image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38150"/>
    <xdr:pic>
      <xdr:nvPicPr>
        <xdr:cNvPr id="0" name="image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638175" cy="638175"/>
    <xdr:pic>
      <xdr:nvPicPr>
        <xdr:cNvPr id="0" name="image1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8.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514350" cy="638175"/>
    <xdr:pic>
      <xdr:nvPicPr>
        <xdr:cNvPr id="0" name="image1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523875" cy="638175"/>
    <xdr:pic>
      <xdr:nvPicPr>
        <xdr:cNvPr id="0" name="image10.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514350" cy="638175"/>
    <xdr:pic>
      <xdr:nvPicPr>
        <xdr:cNvPr id="0" name="image9.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28625"/>
    <xdr:pic>
      <xdr:nvPicPr>
        <xdr:cNvPr id="0" name="image1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42950" cy="638175"/>
    <xdr:pic>
      <xdr:nvPicPr>
        <xdr:cNvPr id="0" name="image1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1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600075"/>
    <xdr:pic>
      <xdr:nvPicPr>
        <xdr:cNvPr id="0" name="image1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23875"/>
    <xdr:pic>
      <xdr:nvPicPr>
        <xdr:cNvPr id="0" name="image3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561975"/>
    <xdr:pic>
      <xdr:nvPicPr>
        <xdr:cNvPr id="0" name="image19.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9.jpg"/>
        <xdr:cNvPicPr preferRelativeResize="0"/>
      </xdr:nvPicPr>
      <xdr:blipFill>
        <a:blip cstate="print" r:embed="rId3"/>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B8:L25" displayName="Table_1" name="Table_1" id="1">
  <tableColumns count="11">
    <tableColumn name="PRODUCTO" id="1"/>
    <tableColumn name="CANTIDAD" id="2"/>
    <tableColumn name="PROVEEDOR 1" id="3"/>
    <tableColumn name="PROVEEDOR 2" id="4"/>
    <tableColumn name="PROVEEDOR 3" id="5"/>
    <tableColumn name="PROVEEDOR 4" id="6"/>
    <tableColumn name="PROVEEDOR 5" id="7"/>
    <tableColumn name="PROVEEDOR 6" id="8"/>
    <tableColumn name="PRECIO MÁS BAJO" id="9"/>
    <tableColumn name="PRECIO PROMEDIO" id="10"/>
    <tableColumn name="PRECIO MÁS ALTO" id="11"/>
  </tableColumns>
  <tableStyleInfo name="Precio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newegg.com/seagate-barracuda-st2000dm008-2tb/p/N82E16822184773" TargetMode="External"/><Relationship Id="rId2" Type="http://schemas.openxmlformats.org/officeDocument/2006/relationships/hyperlink" Target="https://www.newegg.com/hgst-travelstar-7k1000-1tb-0j22423/p/N82E16822145881" TargetMode="External"/><Relationship Id="rId3" Type="http://schemas.openxmlformats.org/officeDocument/2006/relationships/hyperlink" Target="https://www.pccomponentes.com/disco-duro-kioxia-exceria-plus-g3-2tb-disco-ssd-5000mb-s-nvme-pcie-40-m2-gen4"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mercadolibre.com.co/disco-duro-interno-seagate-barracuda-st1000dm010-de-1-tb/p/MCO38337284" TargetMode="External"/><Relationship Id="rId2" Type="http://schemas.openxmlformats.org/officeDocument/2006/relationships/hyperlink" Target="https://www.coltienda.co/products/218714?_pos=1&amp;_sid=c7b03bdc0&amp;_ss=r" TargetMode="External"/><Relationship Id="rId3" Type="http://schemas.openxmlformats.org/officeDocument/2006/relationships/hyperlink" Target="https://systorecolombia.com/mecanicos-satasas/1166-disco-duro-servidor-sas-4tb-seagate-exos-7e8-7200-rpm-256mb-st4000nm003a.html"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mercadolibre.com.co/memoria-ram-adata-8gb-ddr4-3200mhz-para-pc-1-modulo/up/MCOU3248775764" TargetMode="External"/><Relationship Id="rId2" Type="http://schemas.openxmlformats.org/officeDocument/2006/relationships/hyperlink" Target="https://www.mercadolibre.com.co/memoria-ram-patriot-viper-steel-rgb-de-16gb-3600mhz/p/MCO21032244" TargetMode="External"/><Relationship Id="rId3" Type="http://schemas.openxmlformats.org/officeDocument/2006/relationships/hyperlink" Target="https://www.mercadolibre.com.co/memoria-ram-fury-beast-ddr4-rgb-gamer-color-negro-8gb-1-kingston-kf432c16bba8/p/MCO18614782"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 TargetMode="External"/><Relationship Id="rId2" Type="http://schemas.openxmlformats.org/officeDocument/2006/relationships/hyperlink" Target="https://www.amazon.com/-/es/Challenger-DisplayPort-Cooling-Express4-0-Tarjeta/dp/B0BFD8DSM3/ref=sr_1_1?__mk_es_US=%C3%85M%C3%85%C5%BD%C3%95%C3%91&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 TargetMode="External"/><Relationship Id="rId3"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systorecolombia.com/torre/389-servidor-lenovo-st50-v2-xeon-e2324g-16gb-2tb-7d8ka00ala.html"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lenovo.com/co/es/p/accessories-and-software/monitors/professional/63a1gar1la?orgRef=https%253A%252F%252Fwww.google.com%252F" TargetMode="External"/><Relationship Id="rId2" Type="http://schemas.openxmlformats.org/officeDocument/2006/relationships/hyperlink" Target="https://www.alkosto.com/monitor-samsung-22-pulgadas-d300-fhd-plano-negro/p/887276903064" TargetMode="External"/><Relationship Id="rId3" Type="http://schemas.openxmlformats.org/officeDocument/2006/relationships/hyperlink" Target="https://www.exito.com/monitor-lg-27mr400-b-3155181/p"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3"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listado.mercadolibre.com.co/mouse-logitech-m100" TargetMode="External"/><Relationship Id="rId2" Type="http://schemas.openxmlformats.org/officeDocument/2006/relationships/hyperlink" Target="https://listado.mercadolibre.com.co/mouse-logitech-m100" TargetMode="External"/><Relationship Id="rId3" Type="http://schemas.openxmlformats.org/officeDocument/2006/relationships/hyperlink" Target="https://listado.mercadolibre.com.co/mouse-logitech-m100"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microsoft.com/es-co/microsoft-365/buy/compare-all-microsoft-365-products" TargetMode="External"/><Relationship Id="rId2" Type="http://schemas.openxmlformats.org/officeDocument/2006/relationships/hyperlink" Target="https://latinkeys.com/colombia/producto/office-2021-profesional-plus-bind-1pc/" TargetMode="External"/><Relationship Id="rId3" Type="http://schemas.openxmlformats.org/officeDocument/2006/relationships/hyperlink" Target="https://pcgameskey.com/product/office-2021-professional-plus/?aelia_cs_currency=COP&amp;gad_source=1&amp;gad_campaignid=21168225349&amp;gclid=CjwKCAjwt-_FBhBzEiwA7QEqyOv9sQ_4KFf9O0Lw9NC6V1QmYsdG1jucJLxVMmSCsE390BkT2f-2phoC9OgQAvD_BwE"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crucial.com/ssd/p3/ct1000p3ssd8" TargetMode="External"/><Relationship Id="rId2" Type="http://schemas.openxmlformats.org/officeDocument/2006/relationships/hyperlink" Target="https://www.westerndigital.com/products/internal-drives/wd-black-sn770-nvme-ssd" TargetMode="External"/><Relationship Id="rId3" Type="http://schemas.openxmlformats.org/officeDocument/2006/relationships/hyperlink" Target="https://www.microcenter.com/product/628177/samsung-980-pro-ssd-1tb-m2-nvme-interface-pcie-gen-4x4-internal-solid-state-drive"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www.rentapc.com.co/lp" TargetMode="External"/><Relationship Id="rId2" Type="http://schemas.openxmlformats.org/officeDocument/2006/relationships/hyperlink" Target="https://acortar.link/5mSkRv" TargetMode="External"/><Relationship Id="rId3"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 Id="rId3" Type="http://schemas.openxmlformats.org/officeDocument/2006/relationships/table" Target="../tables/table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articulo.mercadolibre.com.co/MCO-1557538547-gabinete-thermaltake-versa-h18-micro-atx-vidrio-_JM" TargetMode="External"/><Relationship Id="rId2" Type="http://schemas.openxmlformats.org/officeDocument/2006/relationships/hyperlink" Target="https://articulo.mercadolibre.cl/MLC-611221908-gabinete-gamer-cougar-mg120-g-panel-lateral-vidrio-templado-_JM" TargetMode="External"/><Relationship Id="rId3" Type="http://schemas.openxmlformats.org/officeDocument/2006/relationships/hyperlink" Targe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newegg.com/p/N82E16824475289" TargetMode="External"/><Relationship Id="rId2" Type="http://schemas.openxmlformats.org/officeDocument/2006/relationships/hyperlink" Target="https://www.hp.com/us-en/shop/pdp/hp-e27m-g4-qhd-usb-c-conferencing-monitor" TargetMode="External"/><Relationship Id="rId3" Type="http://schemas.openxmlformats.org/officeDocument/2006/relationships/hyperlink" Target="https://www.adorama.com/delaw2725df.html"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keychron.com/collections/keychron-german-iso-keyboards/products/keychron-k7-ultra-slim-wireless-mechanical-keyboard-german-iso-de-layout" TargetMode="External"/><Relationship Id="rId2" Type="http://schemas.openxmlformats.org/officeDocument/2006/relationships/hyperlink" Target="https://www.dell.com/es-es/shop/teclado-y-rat%C3%B3n-inal%C3%A1mbricos-dell-premier-con-varios-dispositivos-km900/apd/580-ajrq/pc-accesorios" TargetMode="External"/><Relationship Id="rId3" Type="http://schemas.openxmlformats.org/officeDocument/2006/relationships/hyperlink" Target="https://m.media-amazon.com/images/I/611kTF5BQjL.__AC_SX300_SY300_QL70_ML2_.jpg"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elcorteingles.es/electronica/A28684897-raton-optico-con-cable-hp-1000/?color=Negro" TargetMode="External"/><Relationship Id="rId2" Type="http://schemas.openxmlformats.org/officeDocument/2006/relationships/hyperlink" Target="https://www.mediamarkt.es/es/product/_raton-hp-100-6vy96aa-por-cable-negro-1528860.html" TargetMode="External"/><Relationship Id="rId3" Type="http://schemas.openxmlformats.org/officeDocument/2006/relationships/hyperlink" Target="https://www.mercadolibre.com.co/mouse-logitech-m90-negrogris/p/MCO6162297?pdp_filters=item_id:MCO1333861143"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mercadolibre.com.co/portatil-lenovo-15abr8-amd-ryzen-7-5825u-16gb-ram-512gb-ssd-color-azul/p/MCO53401405?pdp_filters=item_id:MCO3001423420" TargetMode="External"/><Relationship Id="rId2" Type="http://schemas.openxmlformats.org/officeDocument/2006/relationships/hyperlink" Target="https://acortar.link/WQItBX" TargetMode="External"/><Relationship Id="rId3" Type="http://schemas.openxmlformats.org/officeDocument/2006/relationships/hyperlink" Target="https://www.falabella.com.co/falabella-co/product/124124027/PORTATIL-ASUS-INTEL-CORE-I5-12500H-SSD-1TB-RAM-24GB-LED-15,6-FULL-HD/124124028"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v>
      </c>
      <c r="C7" s="6" t="s">
        <v>4</v>
      </c>
      <c r="D7" s="6" t="s">
        <v>5</v>
      </c>
      <c r="E7" s="6" t="s">
        <v>6</v>
      </c>
      <c r="F7" s="7" t="s">
        <v>7</v>
      </c>
      <c r="G7" s="8" t="s">
        <v>8</v>
      </c>
      <c r="H7" s="6" t="s">
        <v>9</v>
      </c>
      <c r="I7" s="6" t="s">
        <v>10</v>
      </c>
      <c r="J7" s="6" t="s">
        <v>11</v>
      </c>
      <c r="K7" s="9"/>
      <c r="L7" s="9"/>
      <c r="M7" s="9"/>
      <c r="N7" s="9"/>
      <c r="O7" s="9"/>
      <c r="P7" s="9"/>
      <c r="Q7" s="9"/>
      <c r="R7" s="9"/>
      <c r="S7" s="9"/>
      <c r="T7" s="9"/>
      <c r="U7" s="9"/>
      <c r="V7" s="9"/>
      <c r="W7" s="9"/>
      <c r="X7" s="9"/>
      <c r="Y7" s="9"/>
      <c r="Z7" s="9"/>
    </row>
    <row r="8" ht="50.25" customHeight="1">
      <c r="A8" s="10" t="s">
        <v>12</v>
      </c>
      <c r="B8" s="11" t="s">
        <v>13</v>
      </c>
      <c r="C8" s="12" t="s">
        <v>14</v>
      </c>
      <c r="D8" s="11" t="s">
        <v>15</v>
      </c>
      <c r="E8" s="13">
        <v>254330.58</v>
      </c>
      <c r="F8" s="14">
        <f t="shared" ref="F8:F9" si="1">E8*19%</f>
        <v>48322.8102</v>
      </c>
      <c r="G8" s="14">
        <f t="shared" ref="G8:G9" si="2">E8+F8</f>
        <v>302653.3902</v>
      </c>
      <c r="H8" s="14">
        <f t="shared" ref="H8:H9" si="3">G8</f>
        <v>302653.3902</v>
      </c>
      <c r="I8" s="11" t="s">
        <v>16</v>
      </c>
      <c r="J8" s="15" t="s">
        <v>17</v>
      </c>
      <c r="K8" s="16"/>
    </row>
    <row r="9" ht="50.25" customHeight="1">
      <c r="A9" s="10" t="s">
        <v>18</v>
      </c>
      <c r="B9" s="17" t="s">
        <v>19</v>
      </c>
      <c r="C9" s="18" t="s">
        <v>20</v>
      </c>
      <c r="D9" s="19" t="s">
        <v>21</v>
      </c>
      <c r="E9" s="20">
        <v>234644.32</v>
      </c>
      <c r="F9" s="14">
        <f t="shared" si="1"/>
        <v>44582.4208</v>
      </c>
      <c r="G9" s="14">
        <f t="shared" si="2"/>
        <v>279226.7408</v>
      </c>
      <c r="H9" s="14">
        <f t="shared" si="3"/>
        <v>279226.7408</v>
      </c>
      <c r="I9" s="11" t="str">
        <f t="shared" ref="I9:I10" si="5">I8</f>
        <v>Transferencia Bancaria Tarjeta de Crédito</v>
      </c>
      <c r="J9" s="21" t="s">
        <v>22</v>
      </c>
      <c r="K9" s="16"/>
    </row>
    <row r="10" ht="50.25" customHeight="1">
      <c r="A10" s="10" t="s">
        <v>23</v>
      </c>
      <c r="B10" s="17" t="s">
        <v>24</v>
      </c>
      <c r="C10" s="12" t="s">
        <v>25</v>
      </c>
      <c r="D10" s="11" t="s">
        <v>26</v>
      </c>
      <c r="E10" s="20">
        <v>517315.47</v>
      </c>
      <c r="F10" s="14">
        <f t="shared" ref="F10:H10" si="4">E10</f>
        <v>517315.47</v>
      </c>
      <c r="G10" s="14">
        <f t="shared" si="4"/>
        <v>517315.47</v>
      </c>
      <c r="H10" s="14">
        <f t="shared" si="4"/>
        <v>517315.47</v>
      </c>
      <c r="I10" s="11" t="str">
        <f t="shared" si="5"/>
        <v>Transferencia Bancaria Tarjeta de Crédito</v>
      </c>
      <c r="J10" s="21" t="s">
        <v>27</v>
      </c>
      <c r="K10" s="16"/>
    </row>
    <row r="11" ht="15.0" hidden="1" customHeight="1">
      <c r="A11" s="22"/>
      <c r="B11" s="21"/>
      <c r="C11" s="21"/>
      <c r="D11" s="21"/>
      <c r="E11" s="21"/>
      <c r="F11" s="21"/>
      <c r="G11" s="21"/>
      <c r="H11" s="21"/>
      <c r="I11" s="21"/>
      <c r="J11" s="21"/>
    </row>
    <row r="12" ht="12.75" customHeight="1"/>
    <row r="13" ht="138.75" customHeight="1">
      <c r="A13" s="23" t="s">
        <v>28</v>
      </c>
      <c r="B13" s="3"/>
      <c r="C13" s="3"/>
      <c r="D13" s="3"/>
      <c r="E13" s="3"/>
      <c r="F13" s="3"/>
      <c r="G13" s="3"/>
      <c r="H13" s="3"/>
      <c r="I13" s="3"/>
      <c r="J13" s="4"/>
    </row>
    <row r="14" ht="12.75" customHeight="1"/>
    <row r="15" ht="75.0" customHeight="1">
      <c r="A15" s="23" t="s">
        <v>29</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197</v>
      </c>
      <c r="C7" s="6" t="s">
        <v>198</v>
      </c>
      <c r="D7" s="6" t="s">
        <v>199</v>
      </c>
      <c r="E7" s="6" t="s">
        <v>200</v>
      </c>
      <c r="F7" s="7" t="s">
        <v>201</v>
      </c>
      <c r="G7" s="8" t="s">
        <v>202</v>
      </c>
      <c r="H7" s="6" t="s">
        <v>9</v>
      </c>
      <c r="I7" s="6" t="s">
        <v>203</v>
      </c>
      <c r="J7" s="6" t="s">
        <v>204</v>
      </c>
      <c r="K7" s="9"/>
      <c r="L7" s="9"/>
      <c r="M7" s="9"/>
      <c r="N7" s="9"/>
      <c r="O7" s="9"/>
      <c r="P7" s="9"/>
      <c r="Q7" s="9"/>
      <c r="R7" s="9"/>
      <c r="S7" s="9"/>
      <c r="T7" s="9"/>
      <c r="U7" s="9"/>
      <c r="V7" s="9"/>
      <c r="W7" s="9"/>
      <c r="X7" s="9"/>
      <c r="Y7" s="9"/>
      <c r="Z7" s="9"/>
    </row>
    <row r="8" ht="50.25" customHeight="1">
      <c r="A8" s="10" t="s">
        <v>12</v>
      </c>
      <c r="B8" s="11" t="s">
        <v>205</v>
      </c>
      <c r="C8" s="12" t="s">
        <v>206</v>
      </c>
      <c r="D8" s="11" t="s">
        <v>207</v>
      </c>
      <c r="E8" s="13">
        <v>190000.0</v>
      </c>
      <c r="F8" s="14">
        <f t="shared" ref="F8:F10" si="1">E8*19%</f>
        <v>36100</v>
      </c>
      <c r="G8" s="14">
        <f t="shared" ref="G8:G9" si="2">E8+F8</f>
        <v>226100</v>
      </c>
      <c r="H8" s="14">
        <f t="shared" ref="H8:H10" si="3">G8</f>
        <v>226100</v>
      </c>
      <c r="I8" s="11" t="s">
        <v>64</v>
      </c>
      <c r="J8" s="15"/>
      <c r="K8" s="44"/>
    </row>
    <row r="9" ht="50.25" customHeight="1">
      <c r="A9" s="10" t="s">
        <v>18</v>
      </c>
      <c r="B9" s="46" t="s">
        <v>208</v>
      </c>
      <c r="C9" s="47" t="s">
        <v>209</v>
      </c>
      <c r="D9" s="48" t="s">
        <v>210</v>
      </c>
      <c r="E9" s="20">
        <v>365288.0</v>
      </c>
      <c r="F9" s="14">
        <f t="shared" si="1"/>
        <v>69404.72</v>
      </c>
      <c r="G9" s="14">
        <f t="shared" si="2"/>
        <v>434692.72</v>
      </c>
      <c r="H9" s="14">
        <f t="shared" si="3"/>
        <v>434692.72</v>
      </c>
      <c r="I9" s="11" t="s">
        <v>64</v>
      </c>
      <c r="J9" s="21"/>
      <c r="K9" s="44"/>
    </row>
    <row r="10" ht="50.25" customHeight="1">
      <c r="A10" s="10" t="s">
        <v>23</v>
      </c>
      <c r="B10" s="17" t="s">
        <v>211</v>
      </c>
      <c r="C10" s="18" t="s">
        <v>212</v>
      </c>
      <c r="D10" s="11" t="s">
        <v>213</v>
      </c>
      <c r="E10" s="20">
        <v>580000.0</v>
      </c>
      <c r="F10" s="14">
        <f t="shared" si="1"/>
        <v>110200</v>
      </c>
      <c r="G10" s="14">
        <f>F10+E10</f>
        <v>690200</v>
      </c>
      <c r="H10" s="14">
        <f t="shared" si="3"/>
        <v>690200</v>
      </c>
      <c r="I10" s="11" t="s">
        <v>64</v>
      </c>
      <c r="J10" s="21"/>
      <c r="K10" s="44"/>
    </row>
    <row r="11" ht="15.0" hidden="1" customHeight="1">
      <c r="A11" s="22"/>
      <c r="B11" s="21"/>
      <c r="C11" s="21"/>
      <c r="D11" s="21"/>
      <c r="E11" s="21"/>
      <c r="F11" s="21"/>
      <c r="G11" s="21"/>
      <c r="H11" s="21"/>
      <c r="I11" s="21"/>
      <c r="J11" s="21"/>
    </row>
    <row r="12" ht="12.75" customHeight="1"/>
    <row r="13" ht="138.75" customHeight="1">
      <c r="A13" s="23" t="s">
        <v>214</v>
      </c>
      <c r="B13" s="3"/>
      <c r="C13" s="3"/>
      <c r="D13" s="3"/>
      <c r="E13" s="3"/>
      <c r="F13" s="3"/>
      <c r="G13" s="3"/>
      <c r="H13" s="3"/>
      <c r="I13" s="3"/>
      <c r="J13" s="4"/>
    </row>
    <row r="14" ht="12.75" customHeight="1"/>
    <row r="15" ht="75.0" customHeight="1">
      <c r="A15" s="23" t="s">
        <v>215</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5&amp;type=product&amp;tracking_id=59ebd394-2ab7-4ab9-bd45-c042a4de4cd7&amp;wid=MCO2692594254&amp;sid=search" ref="C8"/>
    <hyperlink r:id="rId2" ref="C9"/>
    <hyperlink r:id="rId3"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216</v>
      </c>
      <c r="C7" s="6" t="s">
        <v>217</v>
      </c>
      <c r="D7" s="6" t="s">
        <v>218</v>
      </c>
      <c r="E7" s="6" t="s">
        <v>219</v>
      </c>
      <c r="F7" s="7" t="s">
        <v>220</v>
      </c>
      <c r="G7" s="8" t="s">
        <v>221</v>
      </c>
      <c r="H7" s="6" t="s">
        <v>9</v>
      </c>
      <c r="I7" s="6" t="s">
        <v>222</v>
      </c>
      <c r="J7" s="6" t="s">
        <v>223</v>
      </c>
      <c r="K7" s="9"/>
      <c r="L7" s="9"/>
      <c r="M7" s="9"/>
      <c r="N7" s="9"/>
      <c r="O7" s="9"/>
      <c r="P7" s="9"/>
      <c r="Q7" s="9"/>
      <c r="R7" s="9"/>
      <c r="S7" s="9"/>
      <c r="T7" s="9"/>
      <c r="U7" s="9"/>
      <c r="V7" s="9"/>
      <c r="W7" s="9"/>
      <c r="X7" s="9"/>
      <c r="Y7" s="9"/>
      <c r="Z7" s="9"/>
    </row>
    <row r="8" ht="50.25" customHeight="1">
      <c r="A8" s="10" t="s">
        <v>12</v>
      </c>
      <c r="B8" s="15" t="s">
        <v>224</v>
      </c>
      <c r="C8" s="12" t="s">
        <v>225</v>
      </c>
      <c r="D8" s="28" t="s">
        <v>226</v>
      </c>
      <c r="E8" s="27">
        <v>114900.0</v>
      </c>
      <c r="F8" s="27">
        <f t="shared" ref="F8:F10" si="1">E8*19%</f>
        <v>21831</v>
      </c>
      <c r="G8" s="27">
        <f t="shared" ref="G8:G10" si="2">F8+E8</f>
        <v>136731</v>
      </c>
      <c r="H8" s="27">
        <f t="shared" ref="H8:H10" si="3">G8</f>
        <v>136731</v>
      </c>
      <c r="I8" s="15" t="s">
        <v>64</v>
      </c>
      <c r="J8" s="15"/>
      <c r="K8" s="16"/>
    </row>
    <row r="9" ht="50.25" customHeight="1">
      <c r="A9" s="10" t="s">
        <v>18</v>
      </c>
      <c r="B9" s="26" t="s">
        <v>227</v>
      </c>
      <c r="C9" s="12" t="s">
        <v>228</v>
      </c>
      <c r="D9" s="30" t="s">
        <v>229</v>
      </c>
      <c r="E9" s="27">
        <v>219999.0</v>
      </c>
      <c r="F9" s="27">
        <f t="shared" si="1"/>
        <v>41799.81</v>
      </c>
      <c r="G9" s="27">
        <f t="shared" si="2"/>
        <v>261798.81</v>
      </c>
      <c r="H9" s="27">
        <f t="shared" si="3"/>
        <v>261798.81</v>
      </c>
      <c r="I9" s="15" t="s">
        <v>64</v>
      </c>
      <c r="J9" s="21"/>
      <c r="K9" s="16"/>
    </row>
    <row r="10" ht="50.25" customHeight="1">
      <c r="A10" s="10" t="s">
        <v>23</v>
      </c>
      <c r="B10" s="15" t="s">
        <v>230</v>
      </c>
      <c r="C10" s="12" t="s">
        <v>231</v>
      </c>
      <c r="D10" s="49" t="s">
        <v>232</v>
      </c>
      <c r="E10" s="27">
        <v>155000.0</v>
      </c>
      <c r="F10" s="27">
        <f t="shared" si="1"/>
        <v>29450</v>
      </c>
      <c r="G10" s="27">
        <f t="shared" si="2"/>
        <v>184450</v>
      </c>
      <c r="H10" s="27">
        <f t="shared" si="3"/>
        <v>184450</v>
      </c>
      <c r="I10" s="15" t="s">
        <v>64</v>
      </c>
      <c r="J10" s="21"/>
      <c r="K10" s="16"/>
    </row>
    <row r="11" ht="15.0" hidden="1" customHeight="1">
      <c r="A11" s="22"/>
      <c r="B11" s="21"/>
      <c r="C11" s="21"/>
      <c r="D11" s="21"/>
      <c r="E11" s="21"/>
      <c r="F11" s="21"/>
      <c r="G11" s="21"/>
      <c r="H11" s="21"/>
      <c r="I11" s="21"/>
      <c r="J11" s="21"/>
    </row>
    <row r="12" ht="12.75" customHeight="1"/>
    <row r="13" ht="138.75" customHeight="1">
      <c r="A13" s="23" t="s">
        <v>233</v>
      </c>
      <c r="B13" s="3"/>
      <c r="C13" s="3"/>
      <c r="D13" s="3"/>
      <c r="E13" s="3"/>
      <c r="F13" s="3"/>
      <c r="G13" s="3"/>
      <c r="H13" s="3"/>
      <c r="I13" s="3"/>
      <c r="J13" s="4"/>
    </row>
    <row r="14" ht="12.75" customHeight="1"/>
    <row r="15" ht="75.0" customHeight="1">
      <c r="A15" s="23" t="s">
        <v>234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location="polycard_client=search-nordic&amp;search_layout=stack&amp;position=1&amp;type=product&amp;tracking_id=5e38a41f-ff37-4c7b-a3a2-39616d9b265f&amp;wid=MCO2908031496&amp;sid=search" ref="C8"/>
    <hyperlink r:id="rId2" location="polycard_client=recommendations_pdp-v2p&amp;reco_backend=ranker_retrieval_system_org&amp;reco_model=rk_ent_v3_retsys_org&amp;reco_client=pdp-v2p&amp;reco_item_pos=2&amp;reco_backend_type=low_level&amp;reco_id=e94f75e3-3896-4678-a23f-9d45f145e4a7&amp;wid=MCO1452425539&amp;sid=recos" ref="C9"/>
    <hyperlink r:id="rId3" location="polycard_client=search-nordic&amp;search_layout=stack&amp;position=2&amp;type=product&amp;tracking_id=51079687-6578-4dc1-a3e9-3b13f6c11be9&amp;wid=MCO1202803103&amp;sid=search"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235</v>
      </c>
      <c r="C7" s="6" t="s">
        <v>236</v>
      </c>
      <c r="D7" s="6" t="s">
        <v>237</v>
      </c>
      <c r="E7" s="6" t="s">
        <v>238</v>
      </c>
      <c r="F7" s="7" t="s">
        <v>239</v>
      </c>
      <c r="G7" s="8" t="s">
        <v>240</v>
      </c>
      <c r="H7" s="6" t="s">
        <v>9</v>
      </c>
      <c r="I7" s="6" t="s">
        <v>241</v>
      </c>
      <c r="J7" s="6" t="s">
        <v>242</v>
      </c>
      <c r="K7" s="9"/>
      <c r="L7" s="9"/>
      <c r="M7" s="9"/>
      <c r="N7" s="9"/>
      <c r="O7" s="9"/>
      <c r="P7" s="9"/>
      <c r="Q7" s="9"/>
      <c r="R7" s="9"/>
      <c r="S7" s="9"/>
      <c r="T7" s="9"/>
      <c r="U7" s="9"/>
      <c r="V7" s="9"/>
      <c r="W7" s="9"/>
      <c r="X7" s="9"/>
      <c r="Y7" s="9"/>
      <c r="Z7" s="9"/>
    </row>
    <row r="8" ht="50.25" customHeight="1">
      <c r="A8" s="10" t="s">
        <v>12</v>
      </c>
      <c r="B8" s="50" t="s">
        <v>243</v>
      </c>
      <c r="C8" s="12" t="s">
        <v>244</v>
      </c>
      <c r="D8" s="42" t="s">
        <v>245</v>
      </c>
      <c r="E8" s="27">
        <v>641616.0</v>
      </c>
      <c r="F8" s="27">
        <f t="shared" ref="F8:F10" si="1">E8*19%</f>
        <v>121907.04</v>
      </c>
      <c r="G8" s="27">
        <f t="shared" ref="G8:G10" si="2">E8+F8</f>
        <v>763523.04</v>
      </c>
      <c r="H8" s="27">
        <f t="shared" ref="H8:H10" si="3">G8</f>
        <v>763523.04</v>
      </c>
      <c r="I8" s="15" t="s">
        <v>64</v>
      </c>
      <c r="J8" s="15" t="s">
        <v>246</v>
      </c>
      <c r="K8" s="16"/>
    </row>
    <row r="9" ht="50.25" customHeight="1">
      <c r="A9" s="10" t="s">
        <v>18</v>
      </c>
      <c r="B9" s="51" t="s">
        <v>66</v>
      </c>
      <c r="C9" s="11" t="s">
        <v>247</v>
      </c>
      <c r="D9" s="15" t="s">
        <v>248</v>
      </c>
      <c r="E9" s="27">
        <v>522343.77</v>
      </c>
      <c r="F9" s="27">
        <f t="shared" si="1"/>
        <v>99245.3163</v>
      </c>
      <c r="G9" s="27">
        <f t="shared" si="2"/>
        <v>621589.0863</v>
      </c>
      <c r="H9" s="27">
        <f t="shared" si="3"/>
        <v>621589.0863</v>
      </c>
      <c r="I9" s="15" t="s">
        <v>64</v>
      </c>
      <c r="J9" s="15" t="s">
        <v>249</v>
      </c>
      <c r="K9" s="16"/>
    </row>
    <row r="10" ht="50.25" customHeight="1">
      <c r="A10" s="10" t="s">
        <v>23</v>
      </c>
      <c r="B10" s="15" t="s">
        <v>66</v>
      </c>
      <c r="C10" s="12" t="s">
        <v>250</v>
      </c>
      <c r="D10" s="52" t="s">
        <v>251</v>
      </c>
      <c r="E10" s="27">
        <v>562527.15</v>
      </c>
      <c r="F10" s="27">
        <f t="shared" si="1"/>
        <v>106880.1585</v>
      </c>
      <c r="G10" s="27">
        <f t="shared" si="2"/>
        <v>669407.3085</v>
      </c>
      <c r="H10" s="27">
        <f t="shared" si="3"/>
        <v>669407.3085</v>
      </c>
      <c r="I10" s="15" t="s">
        <v>64</v>
      </c>
      <c r="J10" s="15" t="s">
        <v>252</v>
      </c>
      <c r="K10" s="16"/>
    </row>
    <row r="11" ht="15.0" hidden="1" customHeight="1">
      <c r="A11" s="22"/>
      <c r="B11" s="21"/>
      <c r="C11" s="21"/>
      <c r="D11" s="21"/>
      <c r="E11" s="21"/>
      <c r="F11" s="21"/>
      <c r="G11" s="21"/>
      <c r="H11" s="21"/>
      <c r="I11" s="21"/>
      <c r="J11" s="21"/>
    </row>
    <row r="12" ht="12.75" customHeight="1"/>
    <row r="13" ht="138.75" customHeight="1">
      <c r="A13" s="23" t="s">
        <v>253</v>
      </c>
      <c r="B13" s="3"/>
      <c r="C13" s="3"/>
      <c r="D13" s="3"/>
      <c r="E13" s="3"/>
      <c r="F13" s="3"/>
      <c r="G13" s="3"/>
      <c r="H13" s="3"/>
      <c r="I13" s="3"/>
      <c r="J13" s="4"/>
    </row>
    <row r="14" ht="12.75" customHeight="1"/>
    <row r="15" ht="75.0" customHeight="1">
      <c r="A15" s="23" t="s">
        <v>254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10"/>
  </hyperlinks>
  <printOptions/>
  <pageMargins bottom="0.75" footer="0.0" header="0.0" left="0.7" right="0.7" top="0.75"/>
  <pageSetup orientation="landscape"/>
  <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255</v>
      </c>
      <c r="C7" s="6" t="s">
        <v>256</v>
      </c>
      <c r="D7" s="6" t="s">
        <v>257</v>
      </c>
      <c r="E7" s="6" t="s">
        <v>258</v>
      </c>
      <c r="F7" s="7" t="s">
        <v>259</v>
      </c>
      <c r="G7" s="8" t="s">
        <v>260</v>
      </c>
      <c r="H7" s="6" t="s">
        <v>9</v>
      </c>
      <c r="I7" s="6" t="s">
        <v>261</v>
      </c>
      <c r="J7" s="6" t="s">
        <v>262</v>
      </c>
      <c r="K7" s="9"/>
      <c r="L7" s="9"/>
      <c r="M7" s="9"/>
      <c r="N7" s="9"/>
      <c r="O7" s="9"/>
      <c r="P7" s="9"/>
      <c r="Q7" s="9"/>
      <c r="R7" s="9"/>
      <c r="S7" s="9"/>
      <c r="T7" s="9"/>
      <c r="U7" s="9"/>
      <c r="V7" s="9"/>
      <c r="W7" s="9"/>
      <c r="X7" s="9"/>
      <c r="Y7" s="9"/>
      <c r="Z7" s="9"/>
    </row>
    <row r="8" ht="50.25" customHeight="1">
      <c r="A8" s="10" t="s">
        <v>12</v>
      </c>
      <c r="B8" s="15" t="s">
        <v>106</v>
      </c>
      <c r="C8" s="12" t="s">
        <v>263</v>
      </c>
      <c r="D8" s="42" t="s">
        <v>264</v>
      </c>
      <c r="E8" s="27">
        <v>1499000.0</v>
      </c>
      <c r="F8" s="27">
        <f t="shared" ref="F8:F10" si="1">E8*19%</f>
        <v>284810</v>
      </c>
      <c r="G8" s="27">
        <f t="shared" ref="G8:G10" si="2">F8+E8</f>
        <v>1783810</v>
      </c>
      <c r="H8" s="27">
        <f t="shared" ref="H8:H10" si="3">G8</f>
        <v>1783810</v>
      </c>
      <c r="I8" s="15" t="s">
        <v>64</v>
      </c>
      <c r="J8" s="15" t="s">
        <v>265</v>
      </c>
      <c r="K8" s="16"/>
    </row>
    <row r="9" ht="50.25" customHeight="1">
      <c r="A9" s="10" t="s">
        <v>18</v>
      </c>
      <c r="B9" s="26" t="s">
        <v>266</v>
      </c>
      <c r="C9" s="15" t="s">
        <v>267</v>
      </c>
      <c r="D9" s="15" t="str">
        <f t="shared" ref="D9:D10" si="4">D8</f>
        <v>Procesador gamer AMD Ryzen 7 7700X 100-100000591WOF de 8 núcleos </v>
      </c>
      <c r="E9" s="27">
        <v>1499000.0</v>
      </c>
      <c r="F9" s="27">
        <f t="shared" si="1"/>
        <v>284810</v>
      </c>
      <c r="G9" s="27">
        <f t="shared" si="2"/>
        <v>1783810</v>
      </c>
      <c r="H9" s="27">
        <f t="shared" si="3"/>
        <v>1783810</v>
      </c>
      <c r="I9" s="15" t="s">
        <v>64</v>
      </c>
      <c r="J9" s="15" t="str">
        <f t="shared" ref="J9:J10" si="5">J8</f>
        <v>5.4GHz de frecuencia con gráfica integrada</v>
      </c>
      <c r="K9" s="16"/>
    </row>
    <row r="10" ht="50.25" customHeight="1">
      <c r="A10" s="10" t="s">
        <v>23</v>
      </c>
      <c r="B10" s="53" t="s">
        <v>268</v>
      </c>
      <c r="C10" s="15" t="s">
        <v>269</v>
      </c>
      <c r="D10" s="15" t="str">
        <f t="shared" si="4"/>
        <v>Procesador gamer AMD Ryzen 7 7700X 100-100000591WOF de 8 núcleos </v>
      </c>
      <c r="E10" s="27">
        <v>1499000.0</v>
      </c>
      <c r="F10" s="27">
        <f t="shared" si="1"/>
        <v>284810</v>
      </c>
      <c r="G10" s="27">
        <f t="shared" si="2"/>
        <v>1783810</v>
      </c>
      <c r="H10" s="27">
        <f t="shared" si="3"/>
        <v>1783810</v>
      </c>
      <c r="I10" s="15" t="s">
        <v>64</v>
      </c>
      <c r="J10" s="15" t="str">
        <f t="shared" si="5"/>
        <v>5.4GHz de frecuencia con gráfica integrada</v>
      </c>
      <c r="K10" s="16"/>
    </row>
    <row r="11" ht="15.0" hidden="1" customHeight="1">
      <c r="A11" s="22"/>
      <c r="B11" s="21"/>
      <c r="C11" s="21"/>
      <c r="D11" s="21"/>
      <c r="E11" s="21"/>
      <c r="F11" s="21"/>
      <c r="G11" s="21"/>
      <c r="H11" s="21"/>
      <c r="I11" s="21"/>
      <c r="J11" s="21"/>
    </row>
    <row r="12" ht="12.75" customHeight="1"/>
    <row r="13" ht="138.75" customHeight="1">
      <c r="A13" s="23" t="s">
        <v>270</v>
      </c>
      <c r="B13" s="3"/>
      <c r="C13" s="3"/>
      <c r="D13" s="3"/>
      <c r="E13" s="3"/>
      <c r="F13" s="3"/>
      <c r="G13" s="3"/>
      <c r="H13" s="3"/>
      <c r="I13" s="3"/>
      <c r="J13" s="4"/>
    </row>
    <row r="14" ht="12.75" customHeight="1"/>
    <row r="15" ht="75.0" customHeight="1">
      <c r="A15" s="23" t="s">
        <v>271</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searchVariation=MCO19711896&amp;position=1&amp;search_layout=stack&amp;type=product&amp;tracking_id=33d9ed9c-8c31-4747-8d81-cf6cb1856781" ref="C8"/>
  </hyperlinks>
  <printOptions/>
  <pageMargins bottom="0.75" footer="0.0" header="0.0" left="0.7" right="0.7" top="0.75"/>
  <pageSetup orientation="landscape"/>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272</v>
      </c>
      <c r="C7" s="6" t="s">
        <v>273</v>
      </c>
      <c r="D7" s="6" t="s">
        <v>274</v>
      </c>
      <c r="E7" s="6" t="s">
        <v>275</v>
      </c>
      <c r="F7" s="7" t="s">
        <v>276</v>
      </c>
      <c r="G7" s="8" t="s">
        <v>277</v>
      </c>
      <c r="H7" s="6" t="s">
        <v>9</v>
      </c>
      <c r="I7" s="6" t="s">
        <v>278</v>
      </c>
      <c r="J7" s="6" t="s">
        <v>279</v>
      </c>
      <c r="K7" s="9"/>
      <c r="L7" s="9"/>
      <c r="M7" s="9"/>
      <c r="N7" s="9"/>
      <c r="O7" s="9"/>
      <c r="P7" s="9"/>
      <c r="Q7" s="9"/>
      <c r="R7" s="9"/>
      <c r="S7" s="9"/>
      <c r="T7" s="9"/>
      <c r="U7" s="9"/>
      <c r="V7" s="9"/>
      <c r="W7" s="9"/>
      <c r="X7" s="9"/>
      <c r="Y7" s="9"/>
      <c r="Z7" s="9"/>
    </row>
    <row r="8" ht="50.25" customHeight="1">
      <c r="A8" s="10" t="s">
        <v>12</v>
      </c>
      <c r="B8" s="15" t="s">
        <v>280</v>
      </c>
      <c r="C8" s="12" t="s">
        <v>281</v>
      </c>
      <c r="D8" s="15" t="s">
        <v>282</v>
      </c>
      <c r="E8" s="27">
        <v>5440000.0</v>
      </c>
      <c r="F8" s="27">
        <f t="shared" ref="F8:F10" si="1">E8*19%</f>
        <v>1033600</v>
      </c>
      <c r="G8" s="27">
        <f t="shared" ref="G8:G10" si="2">F8+E8</f>
        <v>6473600</v>
      </c>
      <c r="H8" s="27">
        <f t="shared" ref="H8:H10" si="3">G8</f>
        <v>6473600</v>
      </c>
      <c r="I8" s="15" t="s">
        <v>64</v>
      </c>
      <c r="J8" s="15"/>
      <c r="K8" s="16"/>
    </row>
    <row r="9" ht="50.25" customHeight="1">
      <c r="A9" s="10" t="s">
        <v>18</v>
      </c>
      <c r="B9" s="26" t="s">
        <v>86</v>
      </c>
      <c r="C9" s="12" t="s">
        <v>87</v>
      </c>
      <c r="D9" s="15" t="s">
        <v>88</v>
      </c>
      <c r="E9" s="13">
        <v>2009169.05</v>
      </c>
      <c r="F9" s="27">
        <f t="shared" si="1"/>
        <v>381742.1195</v>
      </c>
      <c r="G9" s="27">
        <f t="shared" si="2"/>
        <v>2390911.17</v>
      </c>
      <c r="H9" s="27">
        <f t="shared" si="3"/>
        <v>2390911.17</v>
      </c>
      <c r="I9" s="15" t="str">
        <f t="shared" ref="I9:I10" si="4">I8</f>
        <v>contado</v>
      </c>
      <c r="J9" s="21"/>
      <c r="K9" s="16"/>
    </row>
    <row r="10" ht="50.25" customHeight="1">
      <c r="A10" s="10" t="s">
        <v>23</v>
      </c>
      <c r="B10" s="15" t="s">
        <v>89</v>
      </c>
      <c r="C10" s="15" t="s">
        <v>90</v>
      </c>
      <c r="D10" s="15" t="s">
        <v>91</v>
      </c>
      <c r="E10" s="27">
        <v>5219821.18</v>
      </c>
      <c r="F10" s="27">
        <f t="shared" si="1"/>
        <v>991766.0242</v>
      </c>
      <c r="G10" s="27">
        <f t="shared" si="2"/>
        <v>6211587.204</v>
      </c>
      <c r="H10" s="27">
        <f t="shared" si="3"/>
        <v>6211587.204</v>
      </c>
      <c r="I10" s="15" t="str">
        <f t="shared" si="4"/>
        <v>contado</v>
      </c>
      <c r="J10" s="21"/>
      <c r="K10" s="16"/>
    </row>
    <row r="11" ht="15.0" hidden="1" customHeight="1">
      <c r="A11" s="22"/>
      <c r="B11" s="21"/>
      <c r="C11" s="21"/>
      <c r="D11" s="21"/>
      <c r="E11" s="21"/>
      <c r="F11" s="21"/>
      <c r="G11" s="21"/>
      <c r="H11" s="21"/>
      <c r="I11" s="21"/>
      <c r="J11" s="21"/>
    </row>
    <row r="12" ht="12.75" customHeight="1"/>
    <row r="13" ht="138.75" customHeight="1">
      <c r="A13" s="23" t="s">
        <v>283</v>
      </c>
      <c r="B13" s="3"/>
      <c r="C13" s="3"/>
      <c r="D13" s="3"/>
      <c r="E13" s="3"/>
      <c r="F13" s="3"/>
      <c r="G13" s="3"/>
      <c r="H13" s="3"/>
      <c r="I13" s="3"/>
      <c r="J13" s="4"/>
    </row>
    <row r="14" ht="12.75" customHeight="1"/>
    <row r="15" ht="75.0" customHeight="1">
      <c r="A15" s="23" t="s">
        <v>284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13"/>
    <col customWidth="1" min="11" max="11" width="14.25"/>
    <col customWidth="1" min="12"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285</v>
      </c>
      <c r="C7" s="6" t="s">
        <v>286</v>
      </c>
      <c r="D7" s="6" t="s">
        <v>287</v>
      </c>
      <c r="E7" s="6" t="s">
        <v>288</v>
      </c>
      <c r="F7" s="7" t="s">
        <v>289</v>
      </c>
      <c r="G7" s="8" t="s">
        <v>290</v>
      </c>
      <c r="H7" s="6" t="s">
        <v>9</v>
      </c>
      <c r="I7" s="6" t="s">
        <v>291</v>
      </c>
      <c r="J7" s="6" t="s">
        <v>292</v>
      </c>
      <c r="K7" s="9"/>
      <c r="L7" s="9"/>
      <c r="M7" s="9"/>
      <c r="N7" s="9"/>
      <c r="O7" s="9"/>
      <c r="P7" s="9"/>
      <c r="Q7" s="9"/>
      <c r="R7" s="9"/>
      <c r="S7" s="9"/>
      <c r="T7" s="9"/>
      <c r="U7" s="9"/>
      <c r="V7" s="9"/>
      <c r="W7" s="9"/>
      <c r="X7" s="9"/>
      <c r="Y7" s="9"/>
      <c r="Z7" s="9"/>
    </row>
    <row r="8" ht="171.0" customHeight="1">
      <c r="A8" s="10" t="s">
        <v>12</v>
      </c>
      <c r="B8" s="54" t="s">
        <v>183</v>
      </c>
      <c r="C8" s="55" t="s">
        <v>184</v>
      </c>
      <c r="D8" s="54" t="s">
        <v>293</v>
      </c>
      <c r="E8" s="56">
        <v>1616900.0</v>
      </c>
      <c r="F8" s="56">
        <f t="shared" ref="F8:F10" si="1">E8*19%</f>
        <v>307211</v>
      </c>
      <c r="G8" s="56">
        <f>F8+E8</f>
        <v>1924111</v>
      </c>
      <c r="H8" s="56">
        <f t="shared" ref="H8:H10" si="2">G8</f>
        <v>1924111</v>
      </c>
      <c r="I8" s="54" t="s">
        <v>41</v>
      </c>
      <c r="J8" s="15" t="s">
        <v>294</v>
      </c>
      <c r="K8" s="57"/>
    </row>
    <row r="9" ht="141.75" customHeight="1">
      <c r="A9" s="10" t="s">
        <v>18</v>
      </c>
      <c r="B9" s="54" t="s">
        <v>295</v>
      </c>
      <c r="C9" s="58" t="s">
        <v>296</v>
      </c>
      <c r="D9" s="59" t="s">
        <v>297</v>
      </c>
      <c r="E9" s="56">
        <v>339930.0</v>
      </c>
      <c r="F9" s="56">
        <f t="shared" si="1"/>
        <v>64586.7</v>
      </c>
      <c r="G9" s="56">
        <f>E9+F9</f>
        <v>404516.7</v>
      </c>
      <c r="H9" s="56">
        <f t="shared" si="2"/>
        <v>404516.7</v>
      </c>
      <c r="I9" s="54" t="str">
        <f t="shared" ref="I9:I10" si="3">I8</f>
        <v>Transferencia Bancaria  Tarjeta de Crédito
</v>
      </c>
      <c r="J9" s="21" t="s">
        <v>298</v>
      </c>
      <c r="K9" s="57"/>
    </row>
    <row r="10" ht="50.25" customHeight="1">
      <c r="A10" s="10" t="s">
        <v>23</v>
      </c>
      <c r="B10" s="60" t="s">
        <v>299</v>
      </c>
      <c r="C10" s="54" t="s">
        <v>300</v>
      </c>
      <c r="D10" s="59" t="s">
        <v>301</v>
      </c>
      <c r="E10" s="56">
        <v>530990.0</v>
      </c>
      <c r="F10" s="56">
        <f t="shared" si="1"/>
        <v>100888.1</v>
      </c>
      <c r="G10" s="56">
        <f>F10+E10</f>
        <v>631878.1</v>
      </c>
      <c r="H10" s="56">
        <f t="shared" si="2"/>
        <v>631878.1</v>
      </c>
      <c r="I10" s="54" t="str">
        <f t="shared" si="3"/>
        <v>Transferencia Bancaria  Tarjeta de Crédito
</v>
      </c>
      <c r="J10" s="21"/>
      <c r="K10" s="44"/>
    </row>
    <row r="11" ht="15.0" hidden="1" customHeight="1">
      <c r="A11" s="22"/>
      <c r="B11" s="21"/>
      <c r="C11" s="21"/>
      <c r="D11" s="21"/>
      <c r="E11" s="21"/>
      <c r="F11" s="21"/>
      <c r="G11" s="21"/>
      <c r="H11" s="21"/>
      <c r="I11" s="21"/>
      <c r="J11" s="21"/>
    </row>
    <row r="12" ht="12.75" customHeight="1"/>
    <row r="13" ht="138.75" customHeight="1">
      <c r="A13" s="23" t="s">
        <v>302</v>
      </c>
      <c r="B13" s="3"/>
      <c r="C13" s="3"/>
      <c r="D13" s="3"/>
      <c r="E13" s="3"/>
      <c r="F13" s="3"/>
      <c r="G13" s="3"/>
      <c r="H13" s="3"/>
      <c r="I13" s="3"/>
      <c r="J13" s="4"/>
    </row>
    <row r="14" ht="12.75" customHeight="1"/>
    <row r="15" ht="75.0" customHeight="1">
      <c r="A15" s="23" t="s">
        <v>303</v>
      </c>
      <c r="B15" s="3"/>
      <c r="C15" s="3"/>
      <c r="D15" s="3"/>
      <c r="E15" s="3"/>
      <c r="F15" s="3"/>
      <c r="G15" s="3"/>
      <c r="H15" s="3"/>
      <c r="I15" s="3"/>
      <c r="J15" s="4"/>
    </row>
    <row r="16" ht="12.75" customHeight="1"/>
    <row r="17" ht="12.75" customHeight="1"/>
    <row r="18" ht="12.75" customHeight="1">
      <c r="A18" s="16">
        <v>1.0</v>
      </c>
      <c r="B18" s="45" t="s">
        <v>304</v>
      </c>
    </row>
    <row r="19" ht="12.75" customHeight="1">
      <c r="A19" s="16">
        <v>2.0</v>
      </c>
      <c r="B19" s="45" t="s">
        <v>305</v>
      </c>
    </row>
    <row r="20" ht="12.75" customHeight="1">
      <c r="A20" s="16">
        <v>3.0</v>
      </c>
      <c r="B20" s="45" t="s">
        <v>306</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61">
        <v>0.0</v>
      </c>
      <c r="B5" s="3"/>
      <c r="C5" s="3"/>
      <c r="D5" s="3"/>
      <c r="E5" s="3"/>
      <c r="F5" s="3"/>
      <c r="G5" s="3"/>
      <c r="H5" s="3"/>
      <c r="I5" s="3"/>
      <c r="J5" s="4"/>
    </row>
    <row r="6" ht="15.75" customHeight="1"/>
    <row r="7" ht="75.75" customHeight="1">
      <c r="A7" s="5" t="s">
        <v>2</v>
      </c>
      <c r="B7" s="6" t="s">
        <v>307</v>
      </c>
      <c r="C7" s="6" t="s">
        <v>308</v>
      </c>
      <c r="D7" s="6" t="s">
        <v>309</v>
      </c>
      <c r="E7" s="6" t="s">
        <v>310</v>
      </c>
      <c r="F7" s="7" t="s">
        <v>311</v>
      </c>
      <c r="G7" s="8" t="s">
        <v>312</v>
      </c>
      <c r="H7" s="6" t="s">
        <v>9</v>
      </c>
      <c r="I7" s="6" t="s">
        <v>313</v>
      </c>
      <c r="J7" s="6" t="s">
        <v>314</v>
      </c>
      <c r="K7" s="9"/>
      <c r="L7" s="9"/>
      <c r="M7" s="9"/>
      <c r="N7" s="9"/>
      <c r="O7" s="9"/>
      <c r="P7" s="9"/>
      <c r="Q7" s="9"/>
      <c r="R7" s="9"/>
      <c r="S7" s="9"/>
      <c r="T7" s="9"/>
      <c r="U7" s="9"/>
      <c r="V7" s="9"/>
      <c r="W7" s="9"/>
      <c r="X7" s="9"/>
      <c r="Y7" s="9"/>
      <c r="Z7" s="9"/>
    </row>
    <row r="8" ht="50.25" customHeight="1">
      <c r="A8" s="10" t="s">
        <v>12</v>
      </c>
      <c r="B8" s="15" t="s">
        <v>315</v>
      </c>
      <c r="C8" s="62" t="s">
        <v>316</v>
      </c>
      <c r="D8" s="15" t="s">
        <v>317</v>
      </c>
      <c r="E8" s="27">
        <v>489900.0</v>
      </c>
      <c r="F8" s="27">
        <f>E8*19%</f>
        <v>93081</v>
      </c>
      <c r="G8" s="27">
        <f t="shared" ref="G8:G10" si="1">E8+F8</f>
        <v>582981</v>
      </c>
      <c r="H8" s="27">
        <f t="shared" ref="H8:H10" si="2">G8</f>
        <v>582981</v>
      </c>
      <c r="I8" s="15" t="s">
        <v>64</v>
      </c>
      <c r="J8" s="15" t="s">
        <v>318</v>
      </c>
      <c r="K8" s="16"/>
    </row>
    <row r="9" ht="50.25" customHeight="1">
      <c r="A9" s="10" t="s">
        <v>18</v>
      </c>
      <c r="B9" s="26" t="s">
        <v>319</v>
      </c>
      <c r="C9" s="29" t="s">
        <v>316</v>
      </c>
      <c r="D9" s="15" t="str">
        <f t="shared" ref="D9:D10" si="3">D8</f>
        <v>Teclado bluetooth </v>
      </c>
      <c r="E9" s="27">
        <v>489900.0</v>
      </c>
      <c r="F9" s="27">
        <f>E9</f>
        <v>489900</v>
      </c>
      <c r="G9" s="27">
        <f t="shared" si="1"/>
        <v>979800</v>
      </c>
      <c r="H9" s="27">
        <f t="shared" si="2"/>
        <v>979800</v>
      </c>
      <c r="I9" s="15" t="s">
        <v>64</v>
      </c>
      <c r="J9" s="21" t="str">
        <f t="shared" ref="J9:J10" si="4">J8</f>
        <v>Logitech Master Series MX Keys Mini QWERTY 
español color grafito con luz blanca</v>
      </c>
      <c r="K9" s="16"/>
    </row>
    <row r="10" ht="50.25" customHeight="1">
      <c r="A10" s="10" t="s">
        <v>23</v>
      </c>
      <c r="B10" s="15" t="s">
        <v>320</v>
      </c>
      <c r="C10" s="29" t="s">
        <v>316</v>
      </c>
      <c r="D10" s="15" t="str">
        <f t="shared" si="3"/>
        <v>Teclado bluetooth </v>
      </c>
      <c r="E10" s="27">
        <v>489900.0</v>
      </c>
      <c r="F10" s="27">
        <f>E10*19%</f>
        <v>93081</v>
      </c>
      <c r="G10" s="27">
        <f t="shared" si="1"/>
        <v>582981</v>
      </c>
      <c r="H10" s="27">
        <f t="shared" si="2"/>
        <v>582981</v>
      </c>
      <c r="I10" s="15" t="s">
        <v>64</v>
      </c>
      <c r="J10" s="21" t="str">
        <f t="shared" si="4"/>
        <v>Logitech Master Series MX Keys Mini QWERTY 
español color grafito con luz blanca</v>
      </c>
      <c r="K10" s="16"/>
    </row>
    <row r="11" ht="15.0" hidden="1" customHeight="1">
      <c r="A11" s="22"/>
      <c r="B11" s="21"/>
      <c r="C11" s="21"/>
      <c r="D11" s="21"/>
      <c r="E11" s="21"/>
      <c r="F11" s="21"/>
      <c r="G11" s="21"/>
      <c r="H11" s="21"/>
      <c r="I11" s="21"/>
      <c r="J11" s="21"/>
    </row>
    <row r="12" ht="12.75" customHeight="1"/>
    <row r="13" ht="138.75" customHeight="1">
      <c r="A13" s="23" t="s">
        <v>321</v>
      </c>
      <c r="B13" s="3"/>
      <c r="C13" s="3"/>
      <c r="D13" s="3"/>
      <c r="E13" s="3"/>
      <c r="F13" s="3"/>
      <c r="G13" s="3"/>
      <c r="H13" s="3"/>
      <c r="I13" s="3"/>
      <c r="J13" s="4"/>
    </row>
    <row r="14" ht="12.75" customHeight="1"/>
    <row r="15" ht="75.0" customHeight="1">
      <c r="A15" s="23" t="s">
        <v>322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t="s">
        <v>323</v>
      </c>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324</v>
      </c>
      <c r="C7" s="6" t="s">
        <v>325</v>
      </c>
      <c r="D7" s="6" t="s">
        <v>326</v>
      </c>
      <c r="E7" s="6" t="s">
        <v>327</v>
      </c>
      <c r="F7" s="7" t="s">
        <v>328</v>
      </c>
      <c r="G7" s="8" t="s">
        <v>329</v>
      </c>
      <c r="H7" s="6" t="s">
        <v>9</v>
      </c>
      <c r="I7" s="6" t="s">
        <v>330</v>
      </c>
      <c r="J7" s="6" t="s">
        <v>331</v>
      </c>
      <c r="K7" s="9"/>
      <c r="L7" s="9"/>
      <c r="M7" s="9"/>
      <c r="N7" s="9"/>
      <c r="O7" s="9"/>
      <c r="P7" s="9"/>
      <c r="Q7" s="9"/>
      <c r="R7" s="9"/>
      <c r="S7" s="9"/>
      <c r="T7" s="9"/>
      <c r="U7" s="9"/>
      <c r="V7" s="9"/>
      <c r="W7" s="9"/>
      <c r="X7" s="9"/>
      <c r="Y7" s="9"/>
      <c r="Z7" s="9"/>
    </row>
    <row r="8" ht="50.25" customHeight="1">
      <c r="A8" s="10" t="s">
        <v>12</v>
      </c>
      <c r="B8" s="15" t="s">
        <v>106</v>
      </c>
      <c r="C8" s="12" t="s">
        <v>332</v>
      </c>
      <c r="D8" s="42" t="s">
        <v>333</v>
      </c>
      <c r="E8" s="27">
        <v>36000.0</v>
      </c>
      <c r="F8" s="27">
        <f t="shared" ref="F8:F10" si="1">E8*19%</f>
        <v>6840</v>
      </c>
      <c r="G8" s="27">
        <f t="shared" ref="G8:G10" si="2">E8+F8</f>
        <v>42840</v>
      </c>
      <c r="H8" s="27">
        <f t="shared" ref="H8:H10" si="3">G8</f>
        <v>42840</v>
      </c>
      <c r="I8" s="15" t="s">
        <v>64</v>
      </c>
      <c r="J8" s="15" t="s">
        <v>334</v>
      </c>
      <c r="K8" s="16"/>
    </row>
    <row r="9" ht="50.25" customHeight="1">
      <c r="A9" s="10" t="s">
        <v>18</v>
      </c>
      <c r="B9" s="26" t="s">
        <v>106</v>
      </c>
      <c r="C9" s="12" t="s">
        <v>332</v>
      </c>
      <c r="D9" s="15" t="str">
        <f t="shared" ref="D9:D10" si="4">D8</f>
        <v>Logitech M100 Ratón con
 Cable USB</v>
      </c>
      <c r="E9" s="27">
        <v>36000.0</v>
      </c>
      <c r="F9" s="27">
        <f t="shared" si="1"/>
        <v>6840</v>
      </c>
      <c r="G9" s="27">
        <f t="shared" si="2"/>
        <v>42840</v>
      </c>
      <c r="H9" s="27">
        <f t="shared" si="3"/>
        <v>42840</v>
      </c>
      <c r="I9" s="15" t="s">
        <v>64</v>
      </c>
      <c r="J9" s="15" t="str">
        <f t="shared" ref="J9:J10" si="5">J8</f>
        <v>3 Botones, Seguimiento Óptimo 1000 DPI, Ambidestro, Compatible con PC, Mac, Portátil 
</v>
      </c>
      <c r="K9" s="16"/>
    </row>
    <row r="10" ht="50.25" customHeight="1">
      <c r="A10" s="10" t="s">
        <v>23</v>
      </c>
      <c r="B10" s="15" t="s">
        <v>106</v>
      </c>
      <c r="C10" s="12" t="s">
        <v>332</v>
      </c>
      <c r="D10" s="15" t="str">
        <f t="shared" si="4"/>
        <v>Logitech M100 Ratón con
 Cable USB</v>
      </c>
      <c r="E10" s="27">
        <v>36000.0</v>
      </c>
      <c r="F10" s="27">
        <f t="shared" si="1"/>
        <v>6840</v>
      </c>
      <c r="G10" s="27">
        <f t="shared" si="2"/>
        <v>42840</v>
      </c>
      <c r="H10" s="27">
        <f t="shared" si="3"/>
        <v>42840</v>
      </c>
      <c r="I10" s="15" t="s">
        <v>64</v>
      </c>
      <c r="J10" s="15" t="str">
        <f t="shared" si="5"/>
        <v>3 Botones, Seguimiento Óptimo 1000 DPI, Ambidestro, Compatible con PC, Mac, Portátil 
</v>
      </c>
      <c r="K10" s="16"/>
    </row>
    <row r="11" ht="15.0" hidden="1" customHeight="1">
      <c r="A11" s="22"/>
      <c r="B11" s="21"/>
      <c r="C11" s="21"/>
      <c r="D11" s="21"/>
      <c r="E11" s="21"/>
      <c r="F11" s="21"/>
      <c r="G11" s="21"/>
      <c r="H11" s="21"/>
      <c r="I11" s="21"/>
      <c r="J11" s="21"/>
    </row>
    <row r="12" ht="12.75" customHeight="1"/>
    <row r="13" ht="138.75" customHeight="1">
      <c r="A13" s="23" t="s">
        <v>335</v>
      </c>
      <c r="B13" s="3"/>
      <c r="C13" s="3"/>
      <c r="D13" s="3"/>
      <c r="E13" s="3"/>
      <c r="F13" s="3"/>
      <c r="G13" s="3"/>
      <c r="H13" s="3"/>
      <c r="I13" s="3"/>
      <c r="J13" s="4"/>
    </row>
    <row r="14" ht="12.75" customHeight="1"/>
    <row r="15" ht="75.0" customHeight="1">
      <c r="A15" s="23" t="s">
        <v>336</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337</v>
      </c>
      <c r="C7" s="6" t="s">
        <v>338</v>
      </c>
      <c r="D7" s="6" t="s">
        <v>339</v>
      </c>
      <c r="E7" s="6" t="s">
        <v>340</v>
      </c>
      <c r="F7" s="7" t="s">
        <v>341</v>
      </c>
      <c r="G7" s="8" t="s">
        <v>342</v>
      </c>
      <c r="H7" s="6" t="s">
        <v>9</v>
      </c>
      <c r="I7" s="6" t="s">
        <v>343</v>
      </c>
      <c r="J7" s="6" t="s">
        <v>344</v>
      </c>
      <c r="K7" s="9"/>
      <c r="L7" s="9"/>
      <c r="M7" s="9"/>
      <c r="N7" s="9"/>
      <c r="O7" s="9"/>
      <c r="P7" s="9"/>
      <c r="Q7" s="9"/>
      <c r="R7" s="9"/>
      <c r="S7" s="9"/>
      <c r="T7" s="9"/>
      <c r="U7" s="9"/>
      <c r="V7" s="9"/>
      <c r="W7" s="9"/>
      <c r="X7" s="9"/>
      <c r="Y7" s="9"/>
      <c r="Z7" s="9"/>
    </row>
    <row r="8" ht="50.25" customHeight="1">
      <c r="A8" s="10" t="s">
        <v>12</v>
      </c>
      <c r="B8" s="15" t="s">
        <v>345</v>
      </c>
      <c r="C8" s="12" t="s">
        <v>346</v>
      </c>
      <c r="D8" s="42" t="s">
        <v>347</v>
      </c>
      <c r="E8" s="27">
        <v>137380.0</v>
      </c>
      <c r="F8" s="27">
        <f t="shared" ref="F8:F10" si="1">E8*19%</f>
        <v>26102.2</v>
      </c>
      <c r="G8" s="27">
        <f t="shared" ref="G8:G11" si="2">F8+E8</f>
        <v>163482.2</v>
      </c>
      <c r="H8" s="27">
        <f t="shared" ref="H8:H10" si="3">G8</f>
        <v>163482.2</v>
      </c>
      <c r="I8" s="15" t="s">
        <v>64</v>
      </c>
      <c r="J8" s="15"/>
      <c r="K8" s="16"/>
    </row>
    <row r="9" ht="50.25" customHeight="1">
      <c r="A9" s="10" t="s">
        <v>18</v>
      </c>
      <c r="B9" s="26" t="s">
        <v>348</v>
      </c>
      <c r="C9" s="12" t="s">
        <v>349</v>
      </c>
      <c r="D9" s="15" t="str">
        <f>D8</f>
        <v>office 2021 profesional plus 1 pc</v>
      </c>
      <c r="E9" s="27" t="s">
        <v>350</v>
      </c>
      <c r="F9" s="27" t="str">
        <f t="shared" si="1"/>
        <v>#VALUE!</v>
      </c>
      <c r="G9" s="27" t="str">
        <f t="shared" si="2"/>
        <v>#VALUE!</v>
      </c>
      <c r="H9" s="27" t="str">
        <f t="shared" si="3"/>
        <v>#VALUE!</v>
      </c>
      <c r="I9" s="15" t="s">
        <v>64</v>
      </c>
      <c r="J9" s="15"/>
      <c r="K9" s="16"/>
    </row>
    <row r="10" ht="50.25" customHeight="1">
      <c r="A10" s="10" t="s">
        <v>23</v>
      </c>
      <c r="B10" s="15" t="s">
        <v>351</v>
      </c>
      <c r="C10" s="12" t="s">
        <v>352</v>
      </c>
      <c r="D10" s="15" t="s">
        <v>353</v>
      </c>
      <c r="E10" s="27">
        <v>40257.0</v>
      </c>
      <c r="F10" s="27">
        <f t="shared" si="1"/>
        <v>7648.83</v>
      </c>
      <c r="G10" s="27">
        <f t="shared" si="2"/>
        <v>47905.83</v>
      </c>
      <c r="H10" s="27">
        <f t="shared" si="3"/>
        <v>47905.83</v>
      </c>
      <c r="I10" s="15" t="s">
        <v>64</v>
      </c>
      <c r="J10" s="15" t="str">
        <f>J9</f>
        <v/>
      </c>
      <c r="K10" s="16"/>
    </row>
    <row r="11" ht="15.0" hidden="1" customHeight="1">
      <c r="A11" s="22"/>
      <c r="B11" s="21"/>
      <c r="C11" s="21"/>
      <c r="D11" s="21"/>
      <c r="E11" s="21"/>
      <c r="F11" s="21"/>
      <c r="G11" s="63">
        <f t="shared" si="2"/>
        <v>0</v>
      </c>
      <c r="H11" s="21"/>
      <c r="I11" s="21"/>
      <c r="J11" s="21"/>
    </row>
    <row r="12" ht="12.75" customHeight="1">
      <c r="G12" s="63"/>
    </row>
    <row r="13" ht="138.75" customHeight="1">
      <c r="A13" s="23" t="s">
        <v>354</v>
      </c>
      <c r="B13" s="3"/>
      <c r="C13" s="3"/>
      <c r="D13" s="3"/>
      <c r="E13" s="3"/>
      <c r="F13" s="3"/>
      <c r="G13" s="3"/>
      <c r="H13" s="3"/>
      <c r="I13" s="3"/>
      <c r="J13" s="4"/>
    </row>
    <row r="14" ht="12.75" customHeight="1"/>
    <row r="15" ht="75.0" customHeight="1">
      <c r="A15" s="23" t="s">
        <v>355</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356</v>
      </c>
      <c r="C7" s="6" t="s">
        <v>357</v>
      </c>
      <c r="D7" s="6" t="s">
        <v>358</v>
      </c>
      <c r="E7" s="6" t="s">
        <v>359</v>
      </c>
      <c r="F7" s="7" t="s">
        <v>360</v>
      </c>
      <c r="G7" s="8" t="s">
        <v>361</v>
      </c>
      <c r="H7" s="6" t="s">
        <v>9</v>
      </c>
      <c r="I7" s="6" t="s">
        <v>362</v>
      </c>
      <c r="J7" s="6" t="s">
        <v>363</v>
      </c>
      <c r="K7" s="9"/>
      <c r="L7" s="9"/>
      <c r="M7" s="9"/>
      <c r="N7" s="9"/>
      <c r="O7" s="9"/>
      <c r="P7" s="9"/>
      <c r="Q7" s="9"/>
      <c r="R7" s="9"/>
      <c r="S7" s="9"/>
      <c r="T7" s="9"/>
      <c r="U7" s="9"/>
      <c r="V7" s="9"/>
      <c r="W7" s="9"/>
      <c r="X7" s="9"/>
      <c r="Y7" s="9"/>
      <c r="Z7" s="9"/>
    </row>
    <row r="8" ht="50.25" customHeight="1">
      <c r="A8" s="10" t="s">
        <v>12</v>
      </c>
      <c r="B8" s="15" t="s">
        <v>364</v>
      </c>
      <c r="C8" s="64">
        <v>3.232540225E9</v>
      </c>
      <c r="D8" s="42" t="s">
        <v>365</v>
      </c>
      <c r="E8" s="27">
        <v>78740.0</v>
      </c>
      <c r="F8" s="27">
        <f t="shared" ref="F8:F10" si="1">E8*19%</f>
        <v>14960.6</v>
      </c>
      <c r="G8" s="27">
        <f t="shared" ref="G8:G10" si="2">F8+E8</f>
        <v>93700.6</v>
      </c>
      <c r="H8" s="27">
        <f t="shared" ref="H8:H10" si="3">G8</f>
        <v>93700.6</v>
      </c>
      <c r="I8" s="15" t="s">
        <v>64</v>
      </c>
      <c r="J8" s="15"/>
      <c r="K8" s="16"/>
    </row>
    <row r="9" ht="50.25" customHeight="1">
      <c r="A9" s="10" t="s">
        <v>18</v>
      </c>
      <c r="B9" s="26" t="s">
        <v>366</v>
      </c>
      <c r="C9" s="12" t="s">
        <v>367</v>
      </c>
      <c r="D9" s="15" t="str">
        <f t="shared" ref="D9:D10" si="4">D8</f>
        <v>Licencia Windows 11 Pro ESD Vitalicia
</v>
      </c>
      <c r="E9" s="27">
        <v>43000.0</v>
      </c>
      <c r="F9" s="27">
        <f t="shared" si="1"/>
        <v>8170</v>
      </c>
      <c r="G9" s="27">
        <f t="shared" si="2"/>
        <v>51170</v>
      </c>
      <c r="H9" s="27">
        <f t="shared" si="3"/>
        <v>51170</v>
      </c>
      <c r="I9" s="15" t="s">
        <v>64</v>
      </c>
      <c r="J9" s="15"/>
      <c r="K9" s="16"/>
    </row>
    <row r="10" ht="50.25" customHeight="1">
      <c r="A10" s="10" t="s">
        <v>23</v>
      </c>
      <c r="B10" s="15" t="s">
        <v>368</v>
      </c>
      <c r="C10" s="15" t="s">
        <v>369</v>
      </c>
      <c r="D10" s="15" t="str">
        <f t="shared" si="4"/>
        <v>Licencia Windows 11 Pro ESD Vitalicia
</v>
      </c>
      <c r="E10" s="27">
        <v>42990.0</v>
      </c>
      <c r="F10" s="27">
        <f t="shared" si="1"/>
        <v>8168.1</v>
      </c>
      <c r="G10" s="27">
        <f t="shared" si="2"/>
        <v>51158.1</v>
      </c>
      <c r="H10" s="27">
        <f t="shared" si="3"/>
        <v>51158.1</v>
      </c>
      <c r="I10" s="15" t="s">
        <v>64</v>
      </c>
      <c r="J10" s="15" t="str">
        <f>J9</f>
        <v/>
      </c>
      <c r="K10" s="16"/>
    </row>
    <row r="11" ht="15.0" hidden="1" customHeight="1">
      <c r="A11" s="22"/>
      <c r="B11" s="21"/>
      <c r="C11" s="21"/>
      <c r="D11" s="21"/>
      <c r="E11" s="21"/>
      <c r="F11" s="21"/>
      <c r="G11" s="21"/>
      <c r="H11" s="21"/>
      <c r="I11" s="21"/>
      <c r="J11" s="21"/>
    </row>
    <row r="12" ht="12.75" customHeight="1"/>
    <row r="13" ht="138.75" customHeight="1">
      <c r="A13" s="23" t="s">
        <v>370</v>
      </c>
      <c r="B13" s="3"/>
      <c r="C13" s="3"/>
      <c r="D13" s="3"/>
      <c r="E13" s="3"/>
      <c r="F13" s="3"/>
      <c r="G13" s="3"/>
      <c r="H13" s="3"/>
      <c r="I13" s="3"/>
      <c r="J13" s="4"/>
    </row>
    <row r="14" ht="12.75" customHeight="1"/>
    <row r="15" ht="75.0" customHeight="1">
      <c r="A15" s="23" t="s">
        <v>371</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30</v>
      </c>
      <c r="C7" s="6" t="s">
        <v>31</v>
      </c>
      <c r="D7" s="6" t="s">
        <v>32</v>
      </c>
      <c r="E7" s="6" t="s">
        <v>33</v>
      </c>
      <c r="F7" s="7" t="s">
        <v>34</v>
      </c>
      <c r="G7" s="8" t="s">
        <v>35</v>
      </c>
      <c r="H7" s="6" t="s">
        <v>9</v>
      </c>
      <c r="I7" s="6" t="s">
        <v>36</v>
      </c>
      <c r="J7" s="6" t="s">
        <v>37</v>
      </c>
      <c r="K7" s="9"/>
      <c r="L7" s="9"/>
      <c r="M7" s="9"/>
      <c r="N7" s="9"/>
      <c r="O7" s="9"/>
      <c r="P7" s="9"/>
      <c r="Q7" s="9"/>
      <c r="R7" s="9"/>
      <c r="S7" s="9"/>
      <c r="T7" s="9"/>
      <c r="U7" s="9"/>
      <c r="V7" s="9"/>
      <c r="W7" s="9"/>
      <c r="X7" s="9"/>
      <c r="Y7" s="9"/>
      <c r="Z7" s="9"/>
    </row>
    <row r="8" ht="50.25" customHeight="1">
      <c r="A8" s="10" t="s">
        <v>12</v>
      </c>
      <c r="B8" s="15" t="s">
        <v>38</v>
      </c>
      <c r="C8" s="12" t="s">
        <v>39</v>
      </c>
      <c r="D8" s="26" t="s">
        <v>40</v>
      </c>
      <c r="E8" s="27">
        <v>238581.57</v>
      </c>
      <c r="F8" s="27">
        <f t="shared" ref="F8:F10" si="1">E8*19%</f>
        <v>45330.4983</v>
      </c>
      <c r="G8" s="27">
        <f t="shared" ref="G8:G10" si="2">E8+F8</f>
        <v>283912.0683</v>
      </c>
      <c r="H8" s="27">
        <f t="shared" ref="H8:H10" si="3">G8</f>
        <v>283912.0683</v>
      </c>
      <c r="I8" s="15" t="s">
        <v>41</v>
      </c>
      <c r="J8" s="15" t="s">
        <v>42</v>
      </c>
      <c r="K8" s="16"/>
    </row>
    <row r="9" ht="50.25" customHeight="1">
      <c r="A9" s="10" t="s">
        <v>18</v>
      </c>
      <c r="B9" s="26" t="s">
        <v>43</v>
      </c>
      <c r="C9" s="12" t="s">
        <v>44</v>
      </c>
      <c r="D9" s="15" t="s">
        <v>45</v>
      </c>
      <c r="E9" s="27">
        <v>159041.12</v>
      </c>
      <c r="F9" s="27">
        <f t="shared" si="1"/>
        <v>30217.8128</v>
      </c>
      <c r="G9" s="27">
        <f t="shared" si="2"/>
        <v>189258.9328</v>
      </c>
      <c r="H9" s="27">
        <f t="shared" si="3"/>
        <v>189258.9328</v>
      </c>
      <c r="I9" s="15" t="str">
        <f t="shared" ref="I9:I10" si="4">I8</f>
        <v>Transferencia Bancaria  Tarjeta de Crédito
</v>
      </c>
      <c r="J9" s="15" t="s">
        <v>46</v>
      </c>
      <c r="K9" s="16"/>
    </row>
    <row r="10" ht="50.25" customHeight="1">
      <c r="A10" s="10" t="s">
        <v>23</v>
      </c>
      <c r="B10" s="11" t="s">
        <v>47</v>
      </c>
      <c r="C10" s="12" t="s">
        <v>48</v>
      </c>
      <c r="D10" s="15" t="s">
        <v>49</v>
      </c>
      <c r="E10" s="27">
        <v>183221.42</v>
      </c>
      <c r="F10" s="27">
        <f t="shared" si="1"/>
        <v>34812.0698</v>
      </c>
      <c r="G10" s="27">
        <f t="shared" si="2"/>
        <v>218033.4898</v>
      </c>
      <c r="H10" s="27">
        <f t="shared" si="3"/>
        <v>218033.4898</v>
      </c>
      <c r="I10" s="15" t="str">
        <f t="shared" si="4"/>
        <v>Transferencia Bancaria  Tarjeta de Crédito
</v>
      </c>
      <c r="J10" s="15" t="s">
        <v>50</v>
      </c>
      <c r="K10" s="16"/>
    </row>
    <row r="11" ht="15.0" hidden="1" customHeight="1">
      <c r="A11" s="22"/>
      <c r="B11" s="21"/>
      <c r="C11" s="21"/>
      <c r="D11" s="21"/>
      <c r="E11" s="21"/>
      <c r="F11" s="21"/>
      <c r="G11" s="21"/>
      <c r="H11" s="21"/>
      <c r="I11" s="21"/>
      <c r="J11" s="21"/>
    </row>
    <row r="12" ht="12.75" customHeight="1"/>
    <row r="13" ht="138.75" customHeight="1">
      <c r="A13" s="23" t="s">
        <v>51</v>
      </c>
      <c r="B13" s="3"/>
      <c r="C13" s="3"/>
      <c r="D13" s="3"/>
      <c r="E13" s="3"/>
      <c r="F13" s="3"/>
      <c r="G13" s="3"/>
      <c r="H13" s="3"/>
      <c r="I13" s="3"/>
      <c r="J13" s="4"/>
    </row>
    <row r="14" ht="12.75" customHeight="1"/>
    <row r="15" ht="75.0" customHeight="1">
      <c r="A15" s="23" t="s">
        <v>52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372</v>
      </c>
      <c r="C7" s="6" t="s">
        <v>373</v>
      </c>
      <c r="D7" s="6" t="s">
        <v>374</v>
      </c>
      <c r="E7" s="6" t="s">
        <v>375</v>
      </c>
      <c r="F7" s="7" t="s">
        <v>376</v>
      </c>
      <c r="G7" s="8" t="s">
        <v>377</v>
      </c>
      <c r="H7" s="6" t="s">
        <v>9</v>
      </c>
      <c r="I7" s="6" t="s">
        <v>378</v>
      </c>
      <c r="J7" s="6" t="s">
        <v>379</v>
      </c>
      <c r="K7" s="9"/>
      <c r="L7" s="9"/>
      <c r="M7" s="9"/>
      <c r="N7" s="9"/>
      <c r="O7" s="9"/>
      <c r="P7" s="9"/>
      <c r="Q7" s="9"/>
      <c r="R7" s="9"/>
      <c r="S7" s="9"/>
      <c r="T7" s="9"/>
      <c r="U7" s="9"/>
      <c r="V7" s="9"/>
      <c r="W7" s="9"/>
      <c r="X7" s="9"/>
      <c r="Y7" s="9"/>
      <c r="Z7" s="9"/>
    </row>
    <row r="8" ht="50.25" customHeight="1">
      <c r="A8" s="10" t="s">
        <v>12</v>
      </c>
      <c r="B8" s="15" t="s">
        <v>380</v>
      </c>
      <c r="C8" s="65">
        <v>3.232540225E9</v>
      </c>
      <c r="D8" s="42" t="s">
        <v>381</v>
      </c>
      <c r="E8" s="27">
        <v>265131.0</v>
      </c>
      <c r="F8" s="27">
        <f t="shared" ref="F8:F10" si="1">E8*19%</f>
        <v>50374.89</v>
      </c>
      <c r="G8" s="27">
        <f t="shared" ref="G8:G10" si="2">F8+E8</f>
        <v>315505.89</v>
      </c>
      <c r="H8" s="27">
        <f t="shared" ref="H8:H10" si="3">G8</f>
        <v>315505.89</v>
      </c>
      <c r="I8" s="15" t="s">
        <v>64</v>
      </c>
      <c r="J8" s="15"/>
      <c r="K8" s="16"/>
    </row>
    <row r="9" ht="50.25" customHeight="1">
      <c r="A9" s="10" t="s">
        <v>18</v>
      </c>
      <c r="B9" s="26" t="s">
        <v>382</v>
      </c>
      <c r="C9" s="66">
        <v>3.003227936E9</v>
      </c>
      <c r="D9" s="15" t="str">
        <f t="shared" ref="D9:D10" si="4">D8</f>
        <v>Licencia de dispositivo SQL Server 2022 - 1 CAL</v>
      </c>
      <c r="E9" s="27">
        <v>1293600.0</v>
      </c>
      <c r="F9" s="27">
        <f t="shared" si="1"/>
        <v>245784</v>
      </c>
      <c r="G9" s="27">
        <f t="shared" si="2"/>
        <v>1539384</v>
      </c>
      <c r="H9" s="27">
        <f t="shared" si="3"/>
        <v>1539384</v>
      </c>
      <c r="I9" s="15" t="s">
        <v>64</v>
      </c>
      <c r="J9" s="15"/>
      <c r="K9" s="16"/>
    </row>
    <row r="10" ht="50.25" customHeight="1">
      <c r="A10" s="10" t="s">
        <v>23</v>
      </c>
      <c r="B10" s="15" t="s">
        <v>383</v>
      </c>
      <c r="C10" s="15" t="s">
        <v>384</v>
      </c>
      <c r="D10" s="15" t="str">
        <f t="shared" si="4"/>
        <v>Licencia de dispositivo SQL Server 2022 - 1 CAL</v>
      </c>
      <c r="E10" s="27">
        <v>145900.0</v>
      </c>
      <c r="F10" s="27">
        <f t="shared" si="1"/>
        <v>27721</v>
      </c>
      <c r="G10" s="27">
        <f t="shared" si="2"/>
        <v>173621</v>
      </c>
      <c r="H10" s="27">
        <f t="shared" si="3"/>
        <v>173621</v>
      </c>
      <c r="I10" s="15" t="s">
        <v>64</v>
      </c>
      <c r="J10" s="15" t="str">
        <f>J9</f>
        <v/>
      </c>
      <c r="K10" s="16"/>
    </row>
    <row r="11" ht="15.0" hidden="1" customHeight="1">
      <c r="A11" s="22"/>
      <c r="B11" s="21"/>
      <c r="C11" s="21"/>
      <c r="D11" s="21"/>
      <c r="E11" s="21"/>
      <c r="F11" s="21"/>
      <c r="G11" s="21"/>
      <c r="H11" s="21"/>
      <c r="I11" s="21"/>
      <c r="J11" s="21"/>
    </row>
    <row r="12" ht="12.75" customHeight="1"/>
    <row r="13" ht="138.75" customHeight="1">
      <c r="A13" s="23" t="s">
        <v>385</v>
      </c>
      <c r="B13" s="3"/>
      <c r="C13" s="3"/>
      <c r="D13" s="3"/>
      <c r="E13" s="3"/>
      <c r="F13" s="3"/>
      <c r="G13" s="3"/>
      <c r="H13" s="3"/>
      <c r="I13" s="3"/>
      <c r="J13" s="4"/>
    </row>
    <row r="14" ht="12.75" customHeight="1"/>
    <row r="15" ht="75.0" customHeight="1">
      <c r="A15" s="23" t="s">
        <v>386</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2" width="19.13"/>
    <col customWidth="1" min="3" max="3" width="25.88"/>
    <col customWidth="1" min="4" max="4" width="21.88"/>
    <col customWidth="1" hidden="1" min="5" max="6" width="17.0"/>
    <col customWidth="1" hidden="1" min="7" max="7" width="18.0"/>
    <col customWidth="1" hidden="1" min="8" max="8" width="17.0"/>
    <col customWidth="1" min="9" max="9" width="19.13"/>
    <col customWidth="1" min="10" max="10" width="25.75"/>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387</v>
      </c>
      <c r="C7" s="6" t="s">
        <v>388</v>
      </c>
      <c r="D7" s="6" t="s">
        <v>389</v>
      </c>
      <c r="E7" s="6" t="s">
        <v>390</v>
      </c>
      <c r="F7" s="7" t="s">
        <v>391</v>
      </c>
      <c r="G7" s="8" t="s">
        <v>392</v>
      </c>
      <c r="H7" s="67" t="s">
        <v>9</v>
      </c>
      <c r="I7" s="6" t="s">
        <v>393</v>
      </c>
      <c r="J7" s="6" t="s">
        <v>394</v>
      </c>
      <c r="K7" s="9"/>
      <c r="L7" s="9"/>
      <c r="M7" s="9"/>
      <c r="N7" s="9"/>
      <c r="O7" s="9"/>
      <c r="P7" s="9"/>
      <c r="Q7" s="9"/>
      <c r="R7" s="9"/>
      <c r="S7" s="9"/>
      <c r="T7" s="9"/>
      <c r="U7" s="9"/>
      <c r="V7" s="9"/>
      <c r="W7" s="9"/>
      <c r="X7" s="9"/>
      <c r="Y7" s="9"/>
      <c r="Z7" s="9"/>
    </row>
    <row r="8" ht="50.25" customHeight="1">
      <c r="A8" s="10" t="s">
        <v>12</v>
      </c>
      <c r="B8" s="15" t="s">
        <v>395</v>
      </c>
      <c r="C8" s="11" t="s">
        <v>396</v>
      </c>
      <c r="D8" s="15" t="s">
        <v>397</v>
      </c>
      <c r="E8" s="15">
        <v>265131.0</v>
      </c>
      <c r="F8" s="68">
        <f t="shared" ref="F8:H8" si="1">E8</f>
        <v>265131</v>
      </c>
      <c r="G8" s="63">
        <f t="shared" si="1"/>
        <v>265131</v>
      </c>
      <c r="H8" s="68">
        <f t="shared" si="1"/>
        <v>265131</v>
      </c>
      <c r="I8" s="15" t="s">
        <v>64</v>
      </c>
      <c r="J8" s="15" t="s">
        <v>398</v>
      </c>
      <c r="L8" s="16"/>
    </row>
    <row r="9" ht="50.25" customHeight="1">
      <c r="A9" s="10" t="s">
        <v>18</v>
      </c>
      <c r="B9" s="26" t="s">
        <v>399</v>
      </c>
      <c r="C9" s="11" t="s">
        <v>400</v>
      </c>
      <c r="D9" s="15" t="s">
        <v>397</v>
      </c>
      <c r="E9" s="63">
        <v>1293600.0</v>
      </c>
      <c r="F9" s="68">
        <f>E9*19%</f>
        <v>245784</v>
      </c>
      <c r="G9" s="63">
        <f t="shared" ref="G9:H9" si="2">F9</f>
        <v>245784</v>
      </c>
      <c r="H9" s="68">
        <f t="shared" si="2"/>
        <v>245784</v>
      </c>
      <c r="I9" s="15" t="s">
        <v>64</v>
      </c>
      <c r="J9" s="15" t="s">
        <v>401</v>
      </c>
    </row>
    <row r="10" ht="50.25" customHeight="1">
      <c r="A10" s="10" t="s">
        <v>23</v>
      </c>
      <c r="B10" s="15" t="s">
        <v>383</v>
      </c>
      <c r="C10" s="11" t="s">
        <v>396</v>
      </c>
      <c r="D10" s="15" t="s">
        <v>397</v>
      </c>
      <c r="E10" s="63">
        <v>145.9</v>
      </c>
      <c r="F10" s="68">
        <f t="shared" ref="F10:G10" si="3">E10</f>
        <v>145.9</v>
      </c>
      <c r="G10" s="69">
        <f t="shared" si="3"/>
        <v>145.9</v>
      </c>
      <c r="H10" s="68"/>
      <c r="I10" s="15" t="s">
        <v>64</v>
      </c>
      <c r="J10" s="15" t="str">
        <f>J9</f>
        <v>Años de experiencia (18)
Instalación a domicilio
</v>
      </c>
    </row>
    <row r="11" ht="15.0" hidden="1" customHeight="1">
      <c r="A11" s="22"/>
      <c r="B11" s="21"/>
      <c r="C11" s="21"/>
      <c r="D11" s="21"/>
      <c r="E11" s="21"/>
      <c r="F11" s="21"/>
      <c r="G11" s="21"/>
      <c r="H11" s="21"/>
      <c r="I11" s="21"/>
      <c r="J11" s="21"/>
    </row>
    <row r="12" ht="12.75" customHeight="1"/>
    <row r="13" ht="138.75" customHeight="1">
      <c r="A13" s="23" t="s">
        <v>402</v>
      </c>
      <c r="B13" s="3"/>
      <c r="C13" s="3"/>
      <c r="D13" s="3"/>
      <c r="E13" s="3"/>
      <c r="F13" s="3"/>
      <c r="G13" s="3"/>
      <c r="H13" s="3"/>
      <c r="I13" s="3"/>
      <c r="J13" s="4"/>
    </row>
    <row r="14" ht="12.75" customHeight="1"/>
    <row r="15" ht="75.0" customHeight="1">
      <c r="A15" s="23" t="s">
        <v>403</v>
      </c>
      <c r="B15" s="3"/>
      <c r="C15" s="3"/>
      <c r="D15" s="3"/>
      <c r="E15" s="3"/>
      <c r="F15" s="3"/>
      <c r="G15" s="3"/>
      <c r="H15" s="3"/>
      <c r="I15" s="3"/>
      <c r="J15" s="4"/>
    </row>
    <row r="16" ht="12.75" customHeight="1"/>
    <row r="17" ht="12.75" customHeight="1"/>
    <row r="18" ht="12.75" customHeight="1">
      <c r="A18" s="16">
        <v>1.0</v>
      </c>
      <c r="B18" s="45" t="s">
        <v>404</v>
      </c>
    </row>
    <row r="19" ht="12.75" customHeight="1">
      <c r="A19" s="16">
        <v>2.0</v>
      </c>
      <c r="B19" s="45" t="s">
        <v>405</v>
      </c>
    </row>
    <row r="20" ht="12.75" customHeight="1">
      <c r="A20" s="16">
        <v>3.0</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1258007624" ref="B18"/>
    <hyperlink r:id="rId2" ref="B19"/>
  </hyperlinks>
  <printOptions/>
  <pageMargins bottom="0.75" footer="0.0" header="0.0" left="0.7" right="0.7" top="0.75"/>
  <pageSetup orientation="landscape"/>
  <drawing r:id="rId3"/>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0"/>
  <cols>
    <col customWidth="1" min="2" max="2" width="24.75"/>
    <col customWidth="1" min="4" max="4" width="19.88"/>
    <col customWidth="1" min="5" max="5" width="24.88"/>
    <col customWidth="1" min="6" max="6" width="20.88"/>
    <col hidden="1" min="7" max="9" width="12.63"/>
    <col customWidth="1" min="10" max="10" width="19.38"/>
    <col customWidth="1" min="11" max="11" width="20.13"/>
    <col customWidth="1" min="12" max="12" width="19.25"/>
  </cols>
  <sheetData>
    <row r="1">
      <c r="A1" s="70"/>
      <c r="B1" s="70"/>
      <c r="C1" s="70"/>
      <c r="D1" s="70"/>
      <c r="E1" s="70"/>
      <c r="F1" s="70"/>
      <c r="G1" s="70"/>
      <c r="H1" s="70"/>
      <c r="I1" s="70"/>
      <c r="J1" s="70"/>
      <c r="K1" s="71"/>
      <c r="L1" s="71"/>
    </row>
    <row r="2">
      <c r="A2" s="70"/>
      <c r="B2" s="72"/>
      <c r="C2" s="72"/>
      <c r="D2" s="72"/>
      <c r="E2" s="72"/>
      <c r="F2" s="72"/>
      <c r="G2" s="72"/>
      <c r="H2" s="72"/>
      <c r="I2" s="73"/>
      <c r="J2" s="73"/>
      <c r="K2" s="73"/>
      <c r="L2" s="73"/>
    </row>
    <row r="3">
      <c r="A3" s="70"/>
      <c r="B3" s="70"/>
      <c r="C3" s="70"/>
      <c r="D3" s="70"/>
      <c r="E3" s="70"/>
      <c r="F3" s="70"/>
      <c r="G3" s="70"/>
      <c r="H3" s="70"/>
      <c r="I3" s="70"/>
      <c r="J3" s="70"/>
      <c r="K3" s="71"/>
      <c r="L3" s="71"/>
    </row>
    <row r="4">
      <c r="A4" s="70"/>
      <c r="B4" s="70"/>
      <c r="C4" s="70"/>
      <c r="D4" s="70"/>
      <c r="E4" s="70"/>
      <c r="F4" s="70"/>
      <c r="G4" s="70"/>
      <c r="H4" s="70"/>
      <c r="I4" s="70"/>
      <c r="J4" s="70"/>
      <c r="K4" s="71"/>
      <c r="L4" s="71"/>
    </row>
    <row r="5">
      <c r="A5" s="70"/>
      <c r="B5" s="74" t="s">
        <v>406</v>
      </c>
      <c r="C5" s="75"/>
      <c r="D5" s="70"/>
      <c r="E5" s="70"/>
      <c r="F5" s="70"/>
      <c r="G5" s="70"/>
      <c r="H5" s="70"/>
      <c r="I5" s="70"/>
      <c r="J5" s="70"/>
      <c r="K5" s="71"/>
      <c r="L5" s="71"/>
    </row>
    <row r="6">
      <c r="A6" s="70"/>
      <c r="B6" s="76" t="s">
        <v>407</v>
      </c>
      <c r="C6" s="77"/>
      <c r="D6" s="75"/>
      <c r="E6" s="75"/>
      <c r="F6" s="75"/>
      <c r="G6" s="75"/>
      <c r="H6" s="75"/>
      <c r="I6" s="75"/>
      <c r="J6" s="78"/>
      <c r="K6" s="78"/>
      <c r="L6" s="78"/>
    </row>
    <row r="7">
      <c r="A7" s="70"/>
      <c r="B7" s="70"/>
      <c r="C7" s="70"/>
      <c r="D7" s="70"/>
      <c r="E7" s="70"/>
      <c r="F7" s="70"/>
      <c r="G7" s="70"/>
      <c r="H7" s="70"/>
      <c r="I7" s="70"/>
      <c r="J7" s="79" t="s">
        <v>408</v>
      </c>
      <c r="K7" s="80"/>
      <c r="L7" s="81"/>
    </row>
    <row r="8">
      <c r="A8" s="70"/>
      <c r="B8" s="82" t="s">
        <v>409</v>
      </c>
      <c r="C8" s="82" t="s">
        <v>410</v>
      </c>
      <c r="D8" s="82" t="s">
        <v>411</v>
      </c>
      <c r="E8" s="82" t="s">
        <v>412</v>
      </c>
      <c r="F8" s="82" t="s">
        <v>413</v>
      </c>
      <c r="G8" s="82" t="s">
        <v>414</v>
      </c>
      <c r="H8" s="82" t="s">
        <v>415</v>
      </c>
      <c r="I8" s="82" t="s">
        <v>416</v>
      </c>
      <c r="J8" s="83" t="s">
        <v>417</v>
      </c>
      <c r="K8" s="84" t="s">
        <v>418</v>
      </c>
      <c r="L8" s="85" t="s">
        <v>419</v>
      </c>
    </row>
    <row r="9" ht="142.5" customHeight="1">
      <c r="A9" s="70"/>
      <c r="B9" s="86" t="str">
        <f>'Portatil Nosotros'!$D$8</f>
        <v>Computador Portátil LENOVO Ideapad Slim 3 - 15.3" Pulgadas 15HP10 - AMD Ryzen 5 - RAM 24GB - Disco SSD 512GB - Azul</v>
      </c>
      <c r="C9" s="87">
        <v>5.0</v>
      </c>
      <c r="D9" s="88">
        <f>'Monitor Nosotros'!$H$8*5</f>
        <v>9620555</v>
      </c>
      <c r="E9" s="88">
        <f>'Portatil Nosotros'!$H$9*5</f>
        <v>20819228.5</v>
      </c>
      <c r="F9" s="88">
        <f>'Monitor Nosotros'!$H$10*5</f>
        <v>3159390.5</v>
      </c>
      <c r="G9" s="89"/>
      <c r="H9" s="89"/>
      <c r="I9" s="89"/>
      <c r="J9" s="90">
        <f>MIN(Precios!$D9:$I9)</f>
        <v>3159390.5</v>
      </c>
      <c r="K9" s="91">
        <f>IFERROR(AVERAGE(Precios!$D9:$I9),0)</f>
        <v>11199724.67</v>
      </c>
      <c r="L9" s="92">
        <f>MAX(Precios!$D9:$I9)</f>
        <v>20819228.5</v>
      </c>
    </row>
    <row r="10" ht="78.75" customHeight="1">
      <c r="A10" s="70"/>
      <c r="B10" s="86" t="str">
        <f>'Monitor Nosotros'!$D$8</f>
        <v>Monitor ThinkVision P27h-30 de 27</v>
      </c>
      <c r="C10" s="87">
        <v>5.0</v>
      </c>
      <c r="D10" s="88">
        <f>'Monitor Nosotros'!$H$8*5</f>
        <v>9620555</v>
      </c>
      <c r="E10" s="88">
        <f>'Monitor Nosotros'!$H$9*5</f>
        <v>2022583.5</v>
      </c>
      <c r="F10" s="88">
        <f>'Monitor Nosotros'!$H$10*5</f>
        <v>3159390.5</v>
      </c>
      <c r="G10" s="89"/>
      <c r="H10" s="89"/>
      <c r="I10" s="89"/>
      <c r="J10" s="90">
        <f>MIN(Precios!$D10:$I10)</f>
        <v>2022583.5</v>
      </c>
      <c r="K10" s="91">
        <f>IFERROR(AVERAGE(Precios!$D10:$I10),0)</f>
        <v>4934176.333</v>
      </c>
      <c r="L10" s="92">
        <f>MAX(Precios!$D10:$I10)</f>
        <v>9620555</v>
      </c>
    </row>
    <row r="11" ht="95.25" customHeight="1">
      <c r="A11" s="70"/>
      <c r="B11" s="86" t="str">
        <f>' Disco mecanico Nosotros'!$D$8</f>
        <v>Disco duro interno Seagate Barracuda ST1000dm010 de 1 TB</v>
      </c>
      <c r="C11" s="87">
        <v>5.0</v>
      </c>
      <c r="D11" s="88">
        <f>' Disco mecanico Nosotros'!$H$8*5</f>
        <v>1130500</v>
      </c>
      <c r="E11" s="88">
        <f>' Disco mecanico Nosotros'!$H$9*5</f>
        <v>2173463.6</v>
      </c>
      <c r="F11" s="88">
        <f>' Disco mecanico Nosotros'!$H$10*5</f>
        <v>3451000</v>
      </c>
      <c r="G11" s="89"/>
      <c r="H11" s="89"/>
      <c r="I11" s="89"/>
      <c r="J11" s="90">
        <f>MIN(Precios!$D11:$I11)</f>
        <v>1130500</v>
      </c>
      <c r="K11" s="91">
        <f>IFERROR(AVERAGE(Precios!$D11:$I11),0)</f>
        <v>2251654.533</v>
      </c>
      <c r="L11" s="92">
        <f>MAX(Precios!$D11:$I11)</f>
        <v>3451000</v>
      </c>
    </row>
    <row r="12" ht="96.0" customHeight="1">
      <c r="A12" s="70"/>
      <c r="B12" s="86" t="str">
        <f>' ram nosotros'!$D$8</f>
        <v>Memoria Ram Adata 8gb Ddr4 3200mhz </v>
      </c>
      <c r="C12" s="87">
        <v>5.0</v>
      </c>
      <c r="D12" s="88">
        <f>' ram nosotros'!$H$8*5</f>
        <v>683655</v>
      </c>
      <c r="E12" s="88">
        <f>' ram nosotros'!$H$9*5</f>
        <v>1308994.05</v>
      </c>
      <c r="F12" s="88">
        <f>' ram nosotros'!$H$10*5</f>
        <v>922250</v>
      </c>
      <c r="G12" s="89"/>
      <c r="H12" s="89"/>
      <c r="I12" s="89"/>
      <c r="J12" s="90">
        <f>MIN(Precios!$D12:$I12)</f>
        <v>683655</v>
      </c>
      <c r="K12" s="91">
        <f>IFERROR(AVERAGE(Precios!$D12:$I12),0)</f>
        <v>971633.0167</v>
      </c>
      <c r="L12" s="92">
        <f>MAX(Precios!$D12:$I12)</f>
        <v>1308994.05</v>
      </c>
    </row>
    <row r="13" ht="83.25" customHeight="1">
      <c r="A13" s="70"/>
      <c r="B13" s="86" t="str">
        <f>' Servidor Nosotros'!$D$8</f>
        <v>Servidor Lenovo ST50 V2 Xeon E2324G 16gb 2TB 7D8KA00ALA</v>
      </c>
      <c r="C13" s="87">
        <v>5.0</v>
      </c>
      <c r="D13" s="88">
        <f>' Servidor Nosotros'!$H$8*5</f>
        <v>32368000</v>
      </c>
      <c r="E13" s="88">
        <f>' Servidor Nosotros'!$H$9*5</f>
        <v>11954555.85</v>
      </c>
      <c r="F13" s="88">
        <f>' Servidor Nosotros'!$H$10*5</f>
        <v>31057936.02</v>
      </c>
      <c r="G13" s="89"/>
      <c r="H13" s="89"/>
      <c r="I13" s="89"/>
      <c r="J13" s="90">
        <f>MIN(Precios!$D13:$I13)</f>
        <v>11954555.85</v>
      </c>
      <c r="K13" s="91">
        <f>IFERROR(AVERAGE(Precios!$D13:$I13),0)</f>
        <v>25126830.62</v>
      </c>
      <c r="L13" s="92">
        <f>MAX(Precios!$D13:$I13)</f>
        <v>32368000</v>
      </c>
    </row>
    <row r="14" ht="85.5" customHeight="1">
      <c r="A14" s="70"/>
      <c r="B14" s="86" t="str">
        <f>'Tarjeta de video nosotros'!$D$8</f>
        <v>ASUS GeForce RTX 3050 LP BRK OC Edition 6GB GDDR6 </v>
      </c>
      <c r="C14" s="87">
        <v>5.0</v>
      </c>
      <c r="D14" s="88">
        <f>'Tarjeta de video nosotros'!$H$8*5</f>
        <v>3817615.2</v>
      </c>
      <c r="E14" s="88">
        <f>'Tarjeta de video nosotros'!$H$9*5</f>
        <v>3107945.432</v>
      </c>
      <c r="F14" s="88">
        <f>'Tarjeta de video nosotros'!$H$10*5</f>
        <v>3347036.543</v>
      </c>
      <c r="G14" s="89"/>
      <c r="H14" s="89"/>
      <c r="I14" s="89"/>
      <c r="J14" s="93">
        <f>MIN(Precios!$D14:$I14)</f>
        <v>3107945.432</v>
      </c>
      <c r="K14" s="94">
        <f>IFERROR(AVERAGE(Precios!$D14:$I14),0)</f>
        <v>3424199.058</v>
      </c>
      <c r="L14" s="95">
        <f>MAX(Precios!$D14:$I14)</f>
        <v>3817615.2</v>
      </c>
    </row>
    <row r="15" ht="87.0" customHeight="1">
      <c r="A15" s="71"/>
      <c r="B15" s="96" t="str">
        <f>'Procesador Nosotros'!$D$8</f>
        <v>Procesador gamer AMD Ryzen 7 7700X 100-100000591WOF de 8 núcleos </v>
      </c>
      <c r="C15" s="87">
        <v>5.0</v>
      </c>
      <c r="D15" s="97">
        <f>'Procesador Nosotros'!$G$8*5</f>
        <v>8919050</v>
      </c>
      <c r="E15" s="97">
        <f>'Procesador Nosotros'!$H$9*5</f>
        <v>8919050</v>
      </c>
      <c r="F15" s="97">
        <f>'Procesador Nosotros'!$H$10*5</f>
        <v>8919050</v>
      </c>
      <c r="G15" s="98"/>
      <c r="H15" s="98"/>
      <c r="I15" s="98"/>
      <c r="J15" s="93">
        <f>MIN(Precios!$D15:$I15)</f>
        <v>8919050</v>
      </c>
      <c r="K15" s="91">
        <f>IFERROR(AVERAGE(Precios!$D15:$I15),0)</f>
        <v>8919050</v>
      </c>
      <c r="L15" s="92">
        <f>MAX(Precios!$D15:$I15)</f>
        <v>8919050</v>
      </c>
    </row>
    <row r="16" ht="84.75" customHeight="1">
      <c r="A16" s="71"/>
      <c r="B16" s="96" t="str">
        <f>'Teclado Admin'!$D$8</f>
        <v>Keychron K7 Ultra-slim Wireless Mechanical Keyboard (German ISO-DE Layout)</v>
      </c>
      <c r="C16" s="87">
        <v>5.0</v>
      </c>
      <c r="D16" s="97">
        <f>'Teclado nosostros '!$H$8*5</f>
        <v>2914905</v>
      </c>
      <c r="E16" s="97">
        <f>'Teclado nosostros '!$H$9*5</f>
        <v>4899000</v>
      </c>
      <c r="F16" s="97">
        <f>'Teclado nosostros '!$H$10*5</f>
        <v>2914905</v>
      </c>
      <c r="G16" s="98"/>
      <c r="H16" s="98"/>
      <c r="I16" s="98"/>
      <c r="J16" s="93">
        <f>MIN(Precios!$D16:$I16)</f>
        <v>2914905</v>
      </c>
      <c r="K16" s="91">
        <f>IFERROR(AVERAGE(Precios!$D16:$I16),0)</f>
        <v>3576270</v>
      </c>
      <c r="L16" s="92">
        <f>MAX(Precios!$D16:$I16)</f>
        <v>4899000</v>
      </c>
    </row>
    <row r="17">
      <c r="A17" s="71"/>
      <c r="B17" s="96" t="str">
        <f>'Mouse Admin'!$D$8</f>
        <v>Ratón óptico con cable HP 1000
</v>
      </c>
      <c r="C17" s="87">
        <v>5.0</v>
      </c>
      <c r="D17" s="97">
        <f>'Muse nosotros'!$H$8*5</f>
        <v>214200</v>
      </c>
      <c r="E17" s="97">
        <f>'Muse nosotros'!$H$9*5</f>
        <v>214200</v>
      </c>
      <c r="F17" s="97">
        <f>'Muse nosotros'!$H$10*5</f>
        <v>214200</v>
      </c>
      <c r="G17" s="98"/>
      <c r="H17" s="98"/>
      <c r="I17" s="98"/>
      <c r="J17" s="93">
        <f>MIN(Precios!$D17:$I17)</f>
        <v>214200</v>
      </c>
      <c r="K17" s="94">
        <f>IFERROR(AVERAGE(Precios!$D17:$I17),0)</f>
        <v>214200</v>
      </c>
      <c r="L17" s="95">
        <f>MAX(Precios!$D17:$I17)</f>
        <v>214200</v>
      </c>
    </row>
    <row r="18" ht="66.0" customHeight="1">
      <c r="A18" s="71"/>
      <c r="B18" s="86" t="str">
        <f>'software licencia'!$D$8</f>
        <v>office 2021 profesional plus 1 pc</v>
      </c>
      <c r="C18" s="87">
        <v>5.0</v>
      </c>
      <c r="D18" s="99">
        <f>'software licencia'!$H$8*5</f>
        <v>817411</v>
      </c>
      <c r="E18" s="99" t="str">
        <f>'software licencia'!$H$9*5</f>
        <v>#VALUE!</v>
      </c>
      <c r="F18" s="99">
        <f>'software licencia'!$H$10*5</f>
        <v>239529.15</v>
      </c>
      <c r="G18" s="100"/>
      <c r="H18" s="89"/>
      <c r="I18" s="101"/>
      <c r="J18" s="93" t="str">
        <f>MIN(Precios!$D18:$I18)</f>
        <v>#VALUE!</v>
      </c>
      <c r="K18" s="91">
        <f>IFERROR(AVERAGE(Precios!$D18:$I18),0)</f>
        <v>0</v>
      </c>
      <c r="L18" s="92" t="str">
        <f>MAX(Precios!$D18:$I18)</f>
        <v>#VALUE!</v>
      </c>
    </row>
    <row r="19" ht="78.0" customHeight="1">
      <c r="A19" s="71"/>
      <c r="B19" s="86" t="str">
        <f>'licencia visual'!$D$8</f>
        <v>#REF!</v>
      </c>
      <c r="C19" s="87">
        <v>5.0</v>
      </c>
      <c r="D19" s="99" t="str">
        <f t="shared" ref="D19:D20" si="1">'licencia visual'!$H$8*5</f>
        <v>#REF!</v>
      </c>
      <c r="E19" s="99" t="str">
        <f t="shared" ref="E19:E20" si="2">'licencia visual'!$H$9*5</f>
        <v>#REF!</v>
      </c>
      <c r="F19" s="99" t="str">
        <f t="shared" ref="F19:F20" si="3">'licencia visual'!$H$10*5</f>
        <v>#REF!</v>
      </c>
      <c r="G19" s="100"/>
      <c r="H19" s="89"/>
      <c r="I19" s="101"/>
      <c r="J19" s="93" t="str">
        <f>MIN(Precios!$D19:$I19)</f>
        <v>#REF!</v>
      </c>
      <c r="K19" s="91">
        <f>IFERROR(AVERAGE(Precios!$D19:$I19),0)</f>
        <v>0</v>
      </c>
      <c r="L19" s="92" t="str">
        <f>MAX(Precios!$D19:$I19)</f>
        <v>#REF!</v>
      </c>
    </row>
    <row r="20" ht="84.75" customHeight="1">
      <c r="A20" s="71"/>
      <c r="B20" s="86" t="str">
        <f>'windows 11 licencia'!$D$8</f>
        <v>Licencia Windows 11 Pro ESD Vitalicia
</v>
      </c>
      <c r="C20" s="87">
        <v>5.0</v>
      </c>
      <c r="D20" s="99" t="str">
        <f t="shared" si="1"/>
        <v>#REF!</v>
      </c>
      <c r="E20" s="99" t="str">
        <f t="shared" si="2"/>
        <v>#REF!</v>
      </c>
      <c r="F20" s="99" t="str">
        <f t="shared" si="3"/>
        <v>#REF!</v>
      </c>
      <c r="G20" s="100"/>
      <c r="H20" s="89"/>
      <c r="I20" s="101"/>
      <c r="J20" s="93" t="str">
        <f>MIN(Precios!$D20:$I20)</f>
        <v>#REF!</v>
      </c>
      <c r="K20" s="91">
        <f>IFERROR(AVERAGE(Precios!$D20:$I20),0)</f>
        <v>0</v>
      </c>
      <c r="L20" s="92" t="str">
        <f>MAX(Precios!$D20:$I20)</f>
        <v>#REF!</v>
      </c>
    </row>
    <row r="21" ht="60.0" customHeight="1">
      <c r="A21" s="71"/>
      <c r="B21" s="86" t="str">
        <f>'licencia SQL'!$D$8</f>
        <v>Licencia de dispositivo SQL Server 2022 - 1 CAL</v>
      </c>
      <c r="C21" s="87">
        <v>5.0</v>
      </c>
      <c r="D21" s="99">
        <f>'licencia SQL'!$H$8*5</f>
        <v>1577529.45</v>
      </c>
      <c r="E21" s="99">
        <f>'licencia SQL'!$H$9*5</f>
        <v>7696920</v>
      </c>
      <c r="F21" s="99">
        <f>'windows 11 licencia'!$H$10*5</f>
        <v>255790.5</v>
      </c>
      <c r="G21" s="100"/>
      <c r="H21" s="89"/>
      <c r="I21" s="101"/>
      <c r="J21" s="93">
        <f>MIN(Precios!$D21:$I21)</f>
        <v>255790.5</v>
      </c>
      <c r="K21" s="94">
        <f>IFERROR(AVERAGE(Precios!$D21:$I21),0)</f>
        <v>3176746.65</v>
      </c>
      <c r="L21" s="95">
        <f>MAX(Precios!$D21:$I21)</f>
        <v>7696920</v>
      </c>
    </row>
    <row r="22">
      <c r="A22" s="71"/>
      <c r="B22" s="102"/>
      <c r="C22" s="103"/>
      <c r="D22" s="100"/>
      <c r="E22" s="100"/>
      <c r="F22" s="100"/>
      <c r="G22" s="100"/>
      <c r="H22" s="89"/>
      <c r="I22" s="101"/>
      <c r="J22" s="104"/>
      <c r="K22" s="104"/>
      <c r="L22" s="104"/>
    </row>
    <row r="23">
      <c r="A23" s="71"/>
      <c r="B23" s="89"/>
      <c r="C23" s="103"/>
      <c r="D23" s="100"/>
      <c r="E23" s="100"/>
      <c r="F23" s="100"/>
      <c r="G23" s="100"/>
      <c r="H23" s="89"/>
      <c r="I23" s="101"/>
      <c r="J23" s="104"/>
      <c r="K23" s="104"/>
      <c r="L23" s="104"/>
    </row>
    <row r="24">
      <c r="A24" s="71"/>
      <c r="B24" s="89"/>
      <c r="C24" s="103"/>
      <c r="D24" s="100"/>
      <c r="E24" s="100"/>
      <c r="F24" s="100"/>
      <c r="G24" s="100"/>
      <c r="H24" s="89"/>
      <c r="I24" s="101"/>
      <c r="J24" s="104"/>
      <c r="K24" s="104"/>
      <c r="L24" s="104"/>
    </row>
    <row r="25">
      <c r="A25" s="71"/>
      <c r="B25" s="105" t="s">
        <v>420</v>
      </c>
      <c r="C25" s="106"/>
      <c r="D25" s="107" t="str">
        <f>ROUND(SUMPRODUCT(Precios!$C$9:$C$24,Precios!$D$9:$D$24),2)</f>
        <v>#REF!</v>
      </c>
      <c r="E25" s="107" t="str">
        <f>ROUND(SUMPRODUCT(Precios!$C$9:$C$24,Precios!$E$9:$E$24),2)</f>
        <v>#VALUE!</v>
      </c>
      <c r="F25" s="107" t="str">
        <f>ROUND(SUMPRODUCT(Precios!$C$9:$C$24,Precios!$F$9:$F$24),2)</f>
        <v>#REF!</v>
      </c>
      <c r="G25" s="107">
        <f>ROUND(SUMPRODUCT(Precios!$C$9:$C$24,Precios!$G$9:$G$24),2)</f>
        <v>0</v>
      </c>
      <c r="H25" s="107">
        <f>ROUND(SUMPRODUCT(Precios!$C$9:$C$24,Precios!$H$9:$H$24),2)</f>
        <v>0</v>
      </c>
      <c r="I25" s="107">
        <f>ROUND(SUMPRODUCT(Precios!$C$9:$C$24,Precios!$I$9:$I$24),2)</f>
        <v>0</v>
      </c>
      <c r="J25" s="108"/>
      <c r="K25" s="108"/>
      <c r="L25" s="109"/>
    </row>
    <row r="26">
      <c r="A26" s="71"/>
      <c r="B26" s="70"/>
      <c r="C26" s="70"/>
      <c r="D26" s="70"/>
      <c r="E26" s="70"/>
      <c r="F26" s="70"/>
      <c r="G26" s="70"/>
      <c r="H26" s="70"/>
      <c r="I26" s="70"/>
      <c r="J26" s="70"/>
      <c r="K26" s="71"/>
      <c r="L26" s="71"/>
    </row>
    <row r="27">
      <c r="A27" s="71"/>
      <c r="B27" s="70"/>
      <c r="C27" s="70"/>
      <c r="D27" s="70"/>
      <c r="E27" s="70"/>
      <c r="F27" s="70"/>
      <c r="G27" s="70"/>
      <c r="H27" s="70"/>
      <c r="I27" s="70"/>
      <c r="J27" s="70"/>
      <c r="K27" s="71"/>
      <c r="L27" s="71"/>
    </row>
    <row r="28">
      <c r="A28" s="71"/>
      <c r="B28" s="110" t="s">
        <v>421</v>
      </c>
      <c r="C28" s="111"/>
      <c r="D28" s="112"/>
      <c r="E28" s="112"/>
      <c r="F28" s="112"/>
      <c r="G28" s="112"/>
      <c r="H28" s="112"/>
      <c r="I28" s="71"/>
      <c r="J28" s="71"/>
      <c r="K28" s="71"/>
      <c r="L28" s="71"/>
    </row>
    <row r="29">
      <c r="A29" s="71"/>
      <c r="B29" s="113" t="s">
        <v>422</v>
      </c>
      <c r="C29" s="114"/>
      <c r="D29" s="115"/>
      <c r="E29" s="116"/>
      <c r="F29" s="116"/>
      <c r="G29" s="116"/>
      <c r="H29" s="116"/>
      <c r="I29" s="116"/>
      <c r="J29" s="71"/>
      <c r="K29" s="71"/>
      <c r="L29" s="71"/>
    </row>
    <row r="30">
      <c r="A30" s="71"/>
      <c r="B30" s="113" t="s">
        <v>423</v>
      </c>
      <c r="C30" s="114"/>
      <c r="D30" s="117"/>
      <c r="E30" s="118"/>
      <c r="F30" s="118"/>
      <c r="G30" s="116"/>
      <c r="H30" s="118"/>
      <c r="I30" s="118"/>
      <c r="J30" s="71"/>
      <c r="K30" s="71"/>
      <c r="L30" s="71"/>
    </row>
    <row r="31">
      <c r="A31" s="71"/>
      <c r="B31" s="119" t="s">
        <v>424</v>
      </c>
      <c r="C31" s="120"/>
      <c r="D31" s="121"/>
      <c r="E31" s="122"/>
      <c r="F31" s="122"/>
      <c r="G31" s="122"/>
      <c r="H31" s="122"/>
      <c r="I31" s="122"/>
      <c r="J31" s="71"/>
      <c r="K31" s="71"/>
      <c r="L31" s="71"/>
    </row>
    <row r="32">
      <c r="A32" s="71"/>
      <c r="B32" s="123"/>
      <c r="D32" s="124"/>
      <c r="E32" s="125"/>
      <c r="F32" s="125"/>
      <c r="G32" s="125"/>
      <c r="H32" s="125"/>
      <c r="I32" s="125"/>
      <c r="J32" s="71"/>
      <c r="K32" s="71"/>
      <c r="L32" s="71"/>
    </row>
    <row r="33">
      <c r="A33" s="71"/>
      <c r="B33" s="123"/>
      <c r="D33" s="126"/>
      <c r="E33" s="127"/>
      <c r="F33" s="127"/>
      <c r="G33" s="127"/>
      <c r="H33" s="127"/>
      <c r="I33" s="127"/>
      <c r="J33" s="71"/>
      <c r="K33" s="71"/>
      <c r="L33" s="71"/>
    </row>
    <row r="34">
      <c r="A34" s="70"/>
      <c r="B34" s="128"/>
      <c r="C34" s="129"/>
      <c r="D34" s="130"/>
      <c r="E34" s="131"/>
      <c r="F34" s="131"/>
      <c r="G34" s="131"/>
      <c r="H34" s="131"/>
      <c r="I34" s="131"/>
      <c r="J34" s="71"/>
      <c r="K34" s="70"/>
      <c r="L34" s="70"/>
    </row>
  </sheetData>
  <mergeCells count="5">
    <mergeCell ref="J7:L7"/>
    <mergeCell ref="B28:C28"/>
    <mergeCell ref="B29:C29"/>
    <mergeCell ref="B30:C30"/>
    <mergeCell ref="B31:C34"/>
  </mergeCells>
  <drawing r:id="rId1"/>
  <tableParts count="1">
    <tablePart r:id="rId3"/>
  </tableParts>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8.5"/>
    <col customWidth="1" min="3" max="3" width="36.5"/>
  </cols>
  <sheetData>
    <row r="1">
      <c r="A1" s="132" t="s">
        <v>425</v>
      </c>
      <c r="B1" s="133"/>
      <c r="C1" s="133"/>
    </row>
    <row r="2">
      <c r="A2" s="133"/>
      <c r="B2" s="133"/>
      <c r="C2" s="133"/>
    </row>
    <row r="3">
      <c r="A3" s="134" t="s">
        <v>426</v>
      </c>
      <c r="B3" s="133"/>
      <c r="C3" s="133"/>
    </row>
    <row r="4">
      <c r="A4" s="133"/>
      <c r="B4" s="133"/>
      <c r="C4" s="133"/>
    </row>
    <row r="5">
      <c r="A5" s="135" t="s">
        <v>427</v>
      </c>
      <c r="B5" s="133"/>
      <c r="C5" s="133"/>
    </row>
    <row r="6">
      <c r="A6" s="133"/>
      <c r="B6" s="133"/>
      <c r="C6" s="133"/>
    </row>
    <row r="7">
      <c r="A7" s="136" t="s">
        <v>428</v>
      </c>
      <c r="B7" s="133"/>
      <c r="C7" s="133"/>
    </row>
    <row r="8">
      <c r="A8" s="133"/>
      <c r="B8" s="133"/>
      <c r="C8" s="133"/>
    </row>
    <row r="9">
      <c r="A9" s="137" t="s">
        <v>429</v>
      </c>
      <c r="B9" s="137" t="s">
        <v>430</v>
      </c>
      <c r="C9" s="137" t="s">
        <v>431</v>
      </c>
    </row>
    <row r="10">
      <c r="A10" s="138">
        <v>1.0</v>
      </c>
      <c r="B10" s="138">
        <v>1.0</v>
      </c>
      <c r="C10" s="138" t="s">
        <v>432</v>
      </c>
    </row>
    <row r="11">
      <c r="A11" s="138">
        <v>2.0</v>
      </c>
      <c r="B11" s="138">
        <v>1.0</v>
      </c>
      <c r="C11" s="138" t="s">
        <v>433</v>
      </c>
    </row>
    <row r="12">
      <c r="A12" s="138">
        <v>3.0</v>
      </c>
      <c r="B12" s="138">
        <v>1.0</v>
      </c>
      <c r="C12" s="138" t="s">
        <v>434</v>
      </c>
    </row>
    <row r="13">
      <c r="A13" s="138">
        <v>4.0</v>
      </c>
      <c r="B13" s="138">
        <v>1.0</v>
      </c>
      <c r="C13" s="138" t="s">
        <v>435</v>
      </c>
    </row>
    <row r="14">
      <c r="A14" s="138">
        <v>5.0</v>
      </c>
      <c r="B14" s="138">
        <v>1.0</v>
      </c>
      <c r="C14" s="138" t="s">
        <v>436</v>
      </c>
    </row>
    <row r="15">
      <c r="A15" s="138">
        <v>6.0</v>
      </c>
      <c r="B15" s="138">
        <v>1.0</v>
      </c>
      <c r="C15" s="138" t="s">
        <v>437</v>
      </c>
    </row>
    <row r="16">
      <c r="A16" s="133"/>
      <c r="B16" s="133"/>
      <c r="C16" s="133"/>
    </row>
    <row r="17">
      <c r="A17" s="136" t="s">
        <v>438</v>
      </c>
      <c r="B17" s="133"/>
      <c r="C17" s="133"/>
    </row>
    <row r="18">
      <c r="A18" s="133"/>
      <c r="B18" s="133"/>
      <c r="C18" s="133"/>
    </row>
    <row r="19">
      <c r="A19" s="139" t="s">
        <v>429</v>
      </c>
      <c r="B19" s="139" t="s">
        <v>430</v>
      </c>
      <c r="C19" s="139" t="s">
        <v>431</v>
      </c>
    </row>
    <row r="20">
      <c r="A20" s="140">
        <v>1.0</v>
      </c>
      <c r="B20" s="140">
        <v>1.0</v>
      </c>
      <c r="C20" s="140" t="s">
        <v>439</v>
      </c>
    </row>
    <row r="21">
      <c r="A21" s="140">
        <v>2.0</v>
      </c>
      <c r="B21" s="140">
        <v>1.0</v>
      </c>
      <c r="C21" s="140" t="s">
        <v>440</v>
      </c>
    </row>
    <row r="22">
      <c r="A22" s="140">
        <v>3.0</v>
      </c>
      <c r="B22" s="140">
        <v>1.0</v>
      </c>
      <c r="C22" s="140" t="s">
        <v>441</v>
      </c>
    </row>
    <row r="23">
      <c r="A23" s="140">
        <v>4.0</v>
      </c>
      <c r="B23" s="140">
        <v>1.0</v>
      </c>
      <c r="C23" s="140" t="s">
        <v>442</v>
      </c>
    </row>
    <row r="24">
      <c r="A24" s="140">
        <v>5.0</v>
      </c>
      <c r="B24" s="140">
        <v>1.0</v>
      </c>
      <c r="C24" s="140" t="s">
        <v>443</v>
      </c>
    </row>
    <row r="25">
      <c r="A25" s="140">
        <v>6.0</v>
      </c>
      <c r="B25" s="140">
        <v>1.0</v>
      </c>
      <c r="C25" s="140" t="s">
        <v>444</v>
      </c>
    </row>
    <row r="26">
      <c r="A26" s="133"/>
      <c r="B26" s="133"/>
      <c r="C26" s="133"/>
    </row>
    <row r="27">
      <c r="A27" s="136" t="s">
        <v>445</v>
      </c>
      <c r="B27" s="133"/>
      <c r="C27" s="133"/>
    </row>
    <row r="28">
      <c r="A28" s="133"/>
      <c r="B28" s="133"/>
      <c r="C28" s="133"/>
    </row>
    <row r="29">
      <c r="A29" s="139" t="s">
        <v>429</v>
      </c>
      <c r="B29" s="139" t="s">
        <v>430</v>
      </c>
      <c r="C29" s="139" t="s">
        <v>446</v>
      </c>
    </row>
    <row r="30">
      <c r="A30" s="140">
        <v>1.0</v>
      </c>
      <c r="B30" s="140" t="s">
        <v>447</v>
      </c>
      <c r="C30" s="140" t="s">
        <v>448</v>
      </c>
    </row>
    <row r="31">
      <c r="A31" s="132" t="s">
        <v>449</v>
      </c>
      <c r="B31" s="133"/>
      <c r="C31" s="133"/>
    </row>
    <row r="32">
      <c r="A32" s="133"/>
      <c r="B32" s="133"/>
      <c r="C32" s="133"/>
    </row>
    <row r="33">
      <c r="A33" s="134" t="s">
        <v>450</v>
      </c>
      <c r="B33" s="133"/>
      <c r="C33" s="133"/>
    </row>
    <row r="34">
      <c r="A34" s="133"/>
      <c r="B34" s="133"/>
      <c r="C34" s="133"/>
    </row>
    <row r="35">
      <c r="A35" s="135" t="s">
        <v>427</v>
      </c>
      <c r="B35" s="133"/>
      <c r="C35" s="133"/>
    </row>
    <row r="36">
      <c r="A36" s="133"/>
      <c r="B36" s="133"/>
      <c r="C36" s="133"/>
    </row>
    <row r="37">
      <c r="A37" s="136" t="s">
        <v>428</v>
      </c>
      <c r="B37" s="133"/>
      <c r="C37" s="133"/>
    </row>
    <row r="38">
      <c r="A38" s="133"/>
      <c r="B38" s="133"/>
      <c r="C38" s="133"/>
    </row>
    <row r="39">
      <c r="A39" s="139" t="s">
        <v>429</v>
      </c>
      <c r="B39" s="139" t="s">
        <v>430</v>
      </c>
      <c r="C39" s="139" t="s">
        <v>431</v>
      </c>
    </row>
    <row r="40">
      <c r="A40" s="140">
        <v>1.0</v>
      </c>
      <c r="B40" s="140">
        <v>1.0</v>
      </c>
      <c r="C40" s="140" t="s">
        <v>451</v>
      </c>
    </row>
    <row r="41">
      <c r="A41" s="140">
        <v>2.0</v>
      </c>
      <c r="B41" s="140">
        <v>1.0</v>
      </c>
      <c r="C41" s="140" t="s">
        <v>433</v>
      </c>
    </row>
    <row r="42">
      <c r="A42" s="140">
        <v>3.0</v>
      </c>
      <c r="B42" s="140">
        <v>1.0</v>
      </c>
      <c r="C42" s="140" t="s">
        <v>434</v>
      </c>
    </row>
    <row r="43">
      <c r="A43" s="140">
        <v>4.0</v>
      </c>
      <c r="B43" s="140">
        <v>1.0</v>
      </c>
      <c r="C43" s="140" t="s">
        <v>435</v>
      </c>
    </row>
    <row r="44">
      <c r="A44" s="140">
        <v>5.0</v>
      </c>
      <c r="B44" s="140">
        <v>1.0</v>
      </c>
      <c r="C44" s="140" t="s">
        <v>436</v>
      </c>
    </row>
    <row r="45">
      <c r="A45" s="140">
        <v>6.0</v>
      </c>
      <c r="B45" s="140">
        <v>1.0</v>
      </c>
      <c r="C45" s="140" t="s">
        <v>452</v>
      </c>
    </row>
    <row r="46">
      <c r="A46" s="133"/>
      <c r="B46" s="133"/>
      <c r="C46" s="133"/>
    </row>
    <row r="47">
      <c r="A47" s="136" t="s">
        <v>438</v>
      </c>
      <c r="B47" s="133"/>
      <c r="C47" s="133"/>
    </row>
    <row r="48">
      <c r="A48" s="133"/>
      <c r="B48" s="133"/>
      <c r="C48" s="133"/>
    </row>
    <row r="49">
      <c r="A49" s="139" t="s">
        <v>429</v>
      </c>
      <c r="B49" s="139" t="s">
        <v>430</v>
      </c>
      <c r="C49" s="139" t="s">
        <v>431</v>
      </c>
    </row>
    <row r="50">
      <c r="A50" s="140">
        <v>1.0</v>
      </c>
      <c r="B50" s="140">
        <v>1.0</v>
      </c>
      <c r="C50" s="140" t="s">
        <v>453</v>
      </c>
    </row>
    <row r="51">
      <c r="A51" s="140">
        <v>2.0</v>
      </c>
      <c r="B51" s="140">
        <v>1.0</v>
      </c>
      <c r="C51" s="140" t="s">
        <v>454</v>
      </c>
    </row>
    <row r="52">
      <c r="A52" s="140">
        <v>3.0</v>
      </c>
      <c r="B52" s="140">
        <v>1.0</v>
      </c>
      <c r="C52" s="140" t="s">
        <v>455</v>
      </c>
    </row>
    <row r="53">
      <c r="A53" s="140">
        <v>4.0</v>
      </c>
      <c r="B53" s="140">
        <v>1.0</v>
      </c>
      <c r="C53" s="140" t="s">
        <v>456</v>
      </c>
    </row>
    <row r="54">
      <c r="A54" s="140">
        <v>5.0</v>
      </c>
      <c r="B54" s="140">
        <v>1.0</v>
      </c>
      <c r="C54" s="140" t="s">
        <v>457</v>
      </c>
    </row>
    <row r="55">
      <c r="A55" s="140">
        <v>6.0</v>
      </c>
      <c r="B55" s="140">
        <v>1.0</v>
      </c>
      <c r="C55" s="140" t="s">
        <v>458</v>
      </c>
    </row>
    <row r="56">
      <c r="A56" s="140">
        <v>7.0</v>
      </c>
      <c r="B56" s="140">
        <v>1.0</v>
      </c>
      <c r="C56" s="140" t="s">
        <v>459</v>
      </c>
    </row>
    <row r="57">
      <c r="A57" s="133"/>
      <c r="B57" s="133"/>
      <c r="C57" s="133"/>
    </row>
    <row r="58">
      <c r="A58" s="136" t="s">
        <v>445</v>
      </c>
      <c r="B58" s="133"/>
      <c r="C58" s="133"/>
    </row>
    <row r="59">
      <c r="A59" s="133"/>
      <c r="B59" s="133"/>
      <c r="C59" s="133"/>
    </row>
    <row r="60">
      <c r="A60" s="141" t="s">
        <v>429</v>
      </c>
      <c r="B60" s="141" t="s">
        <v>430</v>
      </c>
      <c r="C60" s="141" t="s">
        <v>446</v>
      </c>
    </row>
    <row r="61">
      <c r="A61" s="142">
        <v>1.0</v>
      </c>
      <c r="B61" s="142" t="s">
        <v>460</v>
      </c>
      <c r="C61" s="142" t="s">
        <v>461</v>
      </c>
    </row>
    <row r="62">
      <c r="A62" s="132" t="s">
        <v>462</v>
      </c>
      <c r="B62" s="133"/>
      <c r="C62" s="133"/>
    </row>
    <row r="63">
      <c r="A63" s="133"/>
      <c r="B63" s="133"/>
      <c r="C63" s="133"/>
    </row>
    <row r="64">
      <c r="A64" s="134" t="s">
        <v>463</v>
      </c>
      <c r="B64" s="133"/>
      <c r="C64" s="133"/>
    </row>
    <row r="65">
      <c r="A65" s="133"/>
      <c r="B65" s="133"/>
      <c r="C65" s="133"/>
    </row>
    <row r="66">
      <c r="A66" s="135" t="s">
        <v>427</v>
      </c>
      <c r="B66" s="133"/>
      <c r="C66" s="133"/>
    </row>
    <row r="67">
      <c r="A67" s="133"/>
      <c r="B67" s="133"/>
      <c r="C67" s="133"/>
    </row>
    <row r="68">
      <c r="A68" s="136" t="s">
        <v>428</v>
      </c>
      <c r="B68" s="133"/>
      <c r="C68" s="133"/>
    </row>
    <row r="69">
      <c r="A69" s="133"/>
      <c r="B69" s="133"/>
      <c r="C69" s="133"/>
    </row>
    <row r="70">
      <c r="A70" s="141" t="s">
        <v>429</v>
      </c>
      <c r="B70" s="141" t="s">
        <v>430</v>
      </c>
      <c r="C70" s="141" t="s">
        <v>431</v>
      </c>
    </row>
    <row r="71">
      <c r="A71" s="142">
        <v>1.0</v>
      </c>
      <c r="B71" s="142">
        <v>1.0</v>
      </c>
      <c r="C71" s="142" t="s">
        <v>464</v>
      </c>
    </row>
    <row r="72">
      <c r="A72" s="142">
        <v>2.0</v>
      </c>
      <c r="B72" s="142">
        <v>1.0</v>
      </c>
      <c r="C72" s="142" t="s">
        <v>433</v>
      </c>
    </row>
    <row r="73">
      <c r="A73" s="142">
        <v>3.0</v>
      </c>
      <c r="B73" s="142">
        <v>1.0</v>
      </c>
      <c r="C73" s="142" t="s">
        <v>434</v>
      </c>
    </row>
    <row r="74">
      <c r="A74" s="142">
        <v>4.0</v>
      </c>
      <c r="B74" s="142">
        <v>1.0</v>
      </c>
      <c r="C74" s="142" t="s">
        <v>435</v>
      </c>
    </row>
    <row r="75">
      <c r="A75" s="142">
        <v>5.0</v>
      </c>
      <c r="B75" s="142">
        <v>1.0</v>
      </c>
      <c r="C75" s="142" t="s">
        <v>436</v>
      </c>
    </row>
    <row r="76">
      <c r="A76" s="142">
        <v>6.0</v>
      </c>
      <c r="B76" s="142">
        <v>1.0</v>
      </c>
      <c r="C76" s="142" t="s">
        <v>465</v>
      </c>
    </row>
    <row r="77">
      <c r="A77" s="133"/>
      <c r="B77" s="133"/>
      <c r="C77" s="133"/>
    </row>
    <row r="78">
      <c r="A78" s="136" t="s">
        <v>438</v>
      </c>
      <c r="B78" s="133"/>
      <c r="C78" s="133"/>
    </row>
    <row r="79">
      <c r="A79" s="133"/>
      <c r="B79" s="133"/>
      <c r="C79" s="133"/>
    </row>
    <row r="80">
      <c r="A80" s="141" t="s">
        <v>429</v>
      </c>
      <c r="B80" s="141" t="s">
        <v>430</v>
      </c>
      <c r="C80" s="141" t="s">
        <v>431</v>
      </c>
    </row>
    <row r="81">
      <c r="A81" s="142">
        <v>1.0</v>
      </c>
      <c r="B81" s="142">
        <v>1.0</v>
      </c>
      <c r="C81" s="142" t="s">
        <v>439</v>
      </c>
    </row>
    <row r="82">
      <c r="A82" s="142">
        <v>2.0</v>
      </c>
      <c r="B82" s="142">
        <v>1.0</v>
      </c>
      <c r="C82" s="142" t="s">
        <v>440</v>
      </c>
    </row>
    <row r="83">
      <c r="A83" s="142">
        <v>3.0</v>
      </c>
      <c r="B83" s="142">
        <v>1.0</v>
      </c>
      <c r="C83" s="142" t="s">
        <v>441</v>
      </c>
    </row>
    <row r="84">
      <c r="A84" s="142">
        <v>4.0</v>
      </c>
      <c r="B84" s="142">
        <v>1.0</v>
      </c>
      <c r="C84" s="142" t="s">
        <v>456</v>
      </c>
    </row>
    <row r="85">
      <c r="A85" s="142">
        <v>5.0</v>
      </c>
      <c r="B85" s="142">
        <v>1.0</v>
      </c>
      <c r="C85" s="142" t="s">
        <v>466</v>
      </c>
    </row>
    <row r="86">
      <c r="A86" s="142">
        <v>6.0</v>
      </c>
      <c r="B86" s="142">
        <v>1.0</v>
      </c>
      <c r="C86" s="142" t="s">
        <v>467</v>
      </c>
    </row>
    <row r="87">
      <c r="A87" s="133"/>
      <c r="B87" s="133"/>
      <c r="C87" s="133"/>
    </row>
    <row r="88">
      <c r="A88" s="136" t="s">
        <v>445</v>
      </c>
      <c r="B88" s="133"/>
      <c r="C88" s="133"/>
    </row>
    <row r="89">
      <c r="A89" s="133"/>
      <c r="B89" s="133"/>
      <c r="C89" s="133"/>
    </row>
    <row r="90">
      <c r="A90" s="141" t="s">
        <v>429</v>
      </c>
      <c r="B90" s="141" t="s">
        <v>430</v>
      </c>
      <c r="C90" s="141" t="s">
        <v>446</v>
      </c>
    </row>
    <row r="91">
      <c r="A91" s="142">
        <v>1.0</v>
      </c>
      <c r="B91" s="142" t="s">
        <v>468</v>
      </c>
      <c r="C91" s="142" t="s">
        <v>469</v>
      </c>
    </row>
    <row r="92">
      <c r="A92" s="132" t="s">
        <v>470</v>
      </c>
      <c r="B92" s="133"/>
      <c r="C92" s="133"/>
    </row>
    <row r="93">
      <c r="A93" s="133"/>
      <c r="B93" s="133"/>
      <c r="C93" s="133"/>
    </row>
    <row r="94">
      <c r="A94" s="134" t="s">
        <v>471</v>
      </c>
      <c r="B94" s="133"/>
      <c r="C94" s="133"/>
    </row>
    <row r="95">
      <c r="A95" s="133"/>
      <c r="B95" s="133"/>
      <c r="C95" s="133"/>
    </row>
    <row r="96">
      <c r="A96" s="135" t="s">
        <v>427</v>
      </c>
      <c r="B96" s="133"/>
      <c r="C96" s="133"/>
    </row>
    <row r="97">
      <c r="A97" s="133"/>
      <c r="B97" s="133"/>
      <c r="C97" s="133"/>
    </row>
    <row r="98">
      <c r="A98" s="136" t="s">
        <v>428</v>
      </c>
      <c r="B98" s="133"/>
      <c r="C98" s="133"/>
    </row>
    <row r="99">
      <c r="A99" s="133"/>
      <c r="B99" s="133"/>
      <c r="C99" s="133"/>
    </row>
    <row r="100">
      <c r="A100" s="141" t="s">
        <v>429</v>
      </c>
      <c r="B100" s="141" t="s">
        <v>430</v>
      </c>
      <c r="C100" s="141" t="s">
        <v>431</v>
      </c>
    </row>
    <row r="101">
      <c r="A101" s="142">
        <v>1.0</v>
      </c>
      <c r="B101" s="142">
        <v>1.0</v>
      </c>
      <c r="C101" s="142" t="s">
        <v>472</v>
      </c>
    </row>
    <row r="102">
      <c r="A102" s="142">
        <v>2.0</v>
      </c>
      <c r="B102" s="142">
        <v>1.0</v>
      </c>
      <c r="C102" s="142" t="s">
        <v>473</v>
      </c>
    </row>
    <row r="103">
      <c r="A103" s="142">
        <v>3.0</v>
      </c>
      <c r="B103" s="142">
        <v>1.0</v>
      </c>
      <c r="C103" s="142" t="s">
        <v>474</v>
      </c>
    </row>
    <row r="104">
      <c r="A104" s="142">
        <v>4.0</v>
      </c>
      <c r="B104" s="142">
        <v>1.0</v>
      </c>
      <c r="C104" s="142" t="s">
        <v>475</v>
      </c>
    </row>
    <row r="105">
      <c r="A105" s="142">
        <v>5.0</v>
      </c>
      <c r="B105" s="142">
        <v>1.0</v>
      </c>
      <c r="C105" s="142" t="s">
        <v>476</v>
      </c>
    </row>
    <row r="106">
      <c r="A106" s="133"/>
      <c r="B106" s="133"/>
      <c r="C106" s="133"/>
    </row>
    <row r="107">
      <c r="A107" s="136" t="s">
        <v>438</v>
      </c>
      <c r="B107" s="133"/>
      <c r="C107" s="133"/>
    </row>
    <row r="108">
      <c r="A108" s="133"/>
      <c r="B108" s="133"/>
      <c r="C108" s="133"/>
    </row>
    <row r="109">
      <c r="A109" s="141" t="s">
        <v>429</v>
      </c>
      <c r="B109" s="141" t="s">
        <v>430</v>
      </c>
      <c r="C109" s="141" t="s">
        <v>431</v>
      </c>
    </row>
    <row r="110">
      <c r="A110" s="142">
        <v>1.0</v>
      </c>
      <c r="B110" s="142">
        <v>1.0</v>
      </c>
      <c r="C110" s="142" t="s">
        <v>477</v>
      </c>
    </row>
    <row r="111">
      <c r="A111" s="142">
        <v>2.0</v>
      </c>
      <c r="B111" s="142">
        <v>1.0</v>
      </c>
      <c r="C111" s="142" t="s">
        <v>478</v>
      </c>
    </row>
    <row r="112">
      <c r="A112" s="142">
        <v>3.0</v>
      </c>
      <c r="B112" s="142">
        <v>1.0</v>
      </c>
      <c r="C112" s="142" t="s">
        <v>441</v>
      </c>
    </row>
    <row r="113">
      <c r="A113" s="142">
        <v>4.0</v>
      </c>
      <c r="B113" s="142">
        <v>1.0</v>
      </c>
      <c r="C113" s="142" t="s">
        <v>479</v>
      </c>
    </row>
    <row r="114">
      <c r="A114" s="142">
        <v>5.0</v>
      </c>
      <c r="B114" s="142">
        <v>1.0</v>
      </c>
      <c r="C114" s="142" t="s">
        <v>480</v>
      </c>
    </row>
    <row r="115">
      <c r="A115" s="142">
        <v>6.0</v>
      </c>
      <c r="B115" s="142">
        <v>1.0</v>
      </c>
      <c r="C115" s="142" t="s">
        <v>481</v>
      </c>
    </row>
    <row r="116">
      <c r="A116" s="133"/>
      <c r="B116" s="133"/>
      <c r="C116" s="133"/>
    </row>
    <row r="117">
      <c r="A117" s="136" t="s">
        <v>445</v>
      </c>
      <c r="B117" s="133"/>
      <c r="C117" s="133"/>
    </row>
    <row r="118">
      <c r="A118" s="133"/>
      <c r="B118" s="133"/>
      <c r="C118" s="133"/>
    </row>
    <row r="119">
      <c r="A119" s="141" t="s">
        <v>429</v>
      </c>
      <c r="B119" s="141" t="s">
        <v>430</v>
      </c>
      <c r="C119" s="141" t="s">
        <v>446</v>
      </c>
    </row>
    <row r="120">
      <c r="A120" s="142">
        <v>1.0</v>
      </c>
      <c r="B120" s="142" t="s">
        <v>460</v>
      </c>
      <c r="C120" s="142" t="s">
        <v>482</v>
      </c>
    </row>
    <row r="121">
      <c r="A121" s="132" t="s">
        <v>483</v>
      </c>
      <c r="B121" s="133"/>
      <c r="C121" s="133"/>
    </row>
    <row r="122">
      <c r="A122" s="133"/>
      <c r="B122" s="133"/>
      <c r="C122" s="133"/>
    </row>
    <row r="123">
      <c r="A123" s="134" t="s">
        <v>484</v>
      </c>
      <c r="B123" s="133"/>
      <c r="C123" s="133"/>
    </row>
    <row r="124">
      <c r="A124" s="133"/>
      <c r="B124" s="133"/>
      <c r="C124" s="133"/>
    </row>
    <row r="125">
      <c r="A125" s="135" t="s">
        <v>427</v>
      </c>
      <c r="B125" s="133"/>
      <c r="C125" s="133"/>
    </row>
    <row r="126">
      <c r="A126" s="133"/>
      <c r="B126" s="133"/>
      <c r="C126" s="133"/>
    </row>
    <row r="127">
      <c r="A127" s="136" t="s">
        <v>428</v>
      </c>
      <c r="B127" s="133"/>
      <c r="C127" s="133"/>
    </row>
    <row r="128">
      <c r="A128" s="133"/>
      <c r="B128" s="133"/>
      <c r="C128" s="133"/>
    </row>
    <row r="129">
      <c r="A129" s="141" t="s">
        <v>429</v>
      </c>
      <c r="B129" s="141" t="s">
        <v>430</v>
      </c>
      <c r="C129" s="141" t="s">
        <v>431</v>
      </c>
    </row>
    <row r="130">
      <c r="A130" s="142">
        <v>1.0</v>
      </c>
      <c r="B130" s="142">
        <v>1.0</v>
      </c>
      <c r="C130" s="142" t="s">
        <v>485</v>
      </c>
    </row>
    <row r="131">
      <c r="A131" s="142">
        <v>2.0</v>
      </c>
      <c r="B131" s="142">
        <v>1.0</v>
      </c>
      <c r="C131" s="142" t="s">
        <v>486</v>
      </c>
    </row>
    <row r="132">
      <c r="A132" s="142">
        <v>3.0</v>
      </c>
      <c r="B132" s="142">
        <v>1.0</v>
      </c>
      <c r="C132" s="142" t="s">
        <v>487</v>
      </c>
    </row>
    <row r="133">
      <c r="A133" s="142">
        <v>4.0</v>
      </c>
      <c r="B133" s="142">
        <v>1.0</v>
      </c>
      <c r="C133" s="142" t="s">
        <v>488</v>
      </c>
    </row>
    <row r="134">
      <c r="A134" s="142">
        <v>5.0</v>
      </c>
      <c r="B134" s="142">
        <v>1.0</v>
      </c>
      <c r="C134" s="142" t="s">
        <v>476</v>
      </c>
    </row>
    <row r="135">
      <c r="A135" s="133"/>
      <c r="B135" s="133"/>
      <c r="C135" s="133"/>
    </row>
    <row r="136">
      <c r="A136" s="136" t="s">
        <v>438</v>
      </c>
      <c r="B136" s="133"/>
      <c r="C136" s="133"/>
    </row>
    <row r="137">
      <c r="A137" s="133"/>
      <c r="B137" s="133"/>
      <c r="C137" s="133"/>
    </row>
    <row r="138">
      <c r="A138" s="141" t="s">
        <v>429</v>
      </c>
      <c r="B138" s="141" t="s">
        <v>430</v>
      </c>
      <c r="C138" s="141" t="s">
        <v>431</v>
      </c>
    </row>
    <row r="139">
      <c r="A139" s="142">
        <v>1.0</v>
      </c>
      <c r="B139" s="142">
        <v>1.0</v>
      </c>
      <c r="C139" s="142" t="s">
        <v>489</v>
      </c>
    </row>
    <row r="140">
      <c r="A140" s="142">
        <v>2.0</v>
      </c>
      <c r="B140" s="142">
        <v>1.0</v>
      </c>
      <c r="C140" s="142" t="s">
        <v>490</v>
      </c>
    </row>
    <row r="141">
      <c r="A141" s="142">
        <v>3.0</v>
      </c>
      <c r="B141" s="142">
        <v>1.0</v>
      </c>
      <c r="C141" s="142" t="s">
        <v>455</v>
      </c>
    </row>
    <row r="142">
      <c r="A142" s="142">
        <v>4.0</v>
      </c>
      <c r="B142" s="142">
        <v>1.0</v>
      </c>
      <c r="C142" s="142" t="s">
        <v>456</v>
      </c>
    </row>
    <row r="143">
      <c r="A143" s="142">
        <v>5.0</v>
      </c>
      <c r="B143" s="142">
        <v>1.0</v>
      </c>
      <c r="C143" s="142" t="s">
        <v>491</v>
      </c>
    </row>
    <row r="144">
      <c r="A144" s="142">
        <v>6.0</v>
      </c>
      <c r="B144" s="142">
        <v>1.0</v>
      </c>
      <c r="C144" s="142" t="s">
        <v>492</v>
      </c>
    </row>
    <row r="145">
      <c r="A145" s="133"/>
      <c r="B145" s="133"/>
      <c r="C145" s="133"/>
    </row>
    <row r="146">
      <c r="A146" s="136" t="s">
        <v>445</v>
      </c>
      <c r="B146" s="133"/>
      <c r="C146" s="133"/>
    </row>
    <row r="147">
      <c r="A147" s="133"/>
      <c r="B147" s="133"/>
      <c r="C147" s="133"/>
    </row>
    <row r="148">
      <c r="A148" s="141" t="s">
        <v>429</v>
      </c>
      <c r="B148" s="141" t="s">
        <v>430</v>
      </c>
      <c r="C148" s="141" t="s">
        <v>446</v>
      </c>
    </row>
    <row r="149">
      <c r="A149" s="142">
        <v>1.0</v>
      </c>
      <c r="B149" s="142" t="s">
        <v>460</v>
      </c>
      <c r="C149" s="142" t="s">
        <v>493</v>
      </c>
    </row>
    <row r="150">
      <c r="A150" s="132" t="s">
        <v>494</v>
      </c>
      <c r="B150" s="133"/>
      <c r="C150" s="133"/>
    </row>
    <row r="151">
      <c r="A151" s="133"/>
      <c r="B151" s="133"/>
      <c r="C151" s="133"/>
    </row>
    <row r="152">
      <c r="A152" s="134" t="s">
        <v>495</v>
      </c>
      <c r="B152" s="133"/>
      <c r="C152" s="133"/>
    </row>
    <row r="153">
      <c r="A153" s="133"/>
      <c r="B153" s="133"/>
      <c r="C153" s="133"/>
    </row>
    <row r="154">
      <c r="A154" s="135" t="s">
        <v>427</v>
      </c>
      <c r="B154" s="133"/>
      <c r="C154" s="133"/>
    </row>
    <row r="155">
      <c r="A155" s="133"/>
      <c r="B155" s="133"/>
      <c r="C155" s="133"/>
    </row>
    <row r="156">
      <c r="A156" s="136" t="s">
        <v>428</v>
      </c>
      <c r="B156" s="133"/>
      <c r="C156" s="133"/>
    </row>
    <row r="157">
      <c r="A157" s="133"/>
      <c r="B157" s="133"/>
      <c r="C157" s="133"/>
    </row>
    <row r="158">
      <c r="A158" s="141" t="s">
        <v>429</v>
      </c>
      <c r="B158" s="141" t="s">
        <v>430</v>
      </c>
      <c r="C158" s="141" t="s">
        <v>431</v>
      </c>
    </row>
    <row r="159">
      <c r="A159" s="142">
        <v>1.0</v>
      </c>
      <c r="B159" s="142">
        <v>1.0</v>
      </c>
      <c r="C159" s="142" t="s">
        <v>496</v>
      </c>
    </row>
    <row r="160">
      <c r="A160" s="142">
        <v>2.0</v>
      </c>
      <c r="B160" s="142">
        <v>1.0</v>
      </c>
      <c r="C160" s="142" t="s">
        <v>497</v>
      </c>
    </row>
    <row r="161">
      <c r="A161" s="142">
        <v>3.0</v>
      </c>
      <c r="B161" s="142">
        <v>1.0</v>
      </c>
      <c r="C161" s="142" t="s">
        <v>498</v>
      </c>
    </row>
    <row r="162">
      <c r="A162" s="142">
        <v>4.0</v>
      </c>
      <c r="B162" s="142">
        <v>1.0</v>
      </c>
      <c r="C162" s="142" t="s">
        <v>499</v>
      </c>
    </row>
    <row r="163">
      <c r="A163" s="142">
        <v>5.0</v>
      </c>
      <c r="B163" s="142">
        <v>1.0</v>
      </c>
      <c r="C163" s="142" t="s">
        <v>500</v>
      </c>
    </row>
    <row r="164">
      <c r="A164" s="133"/>
      <c r="B164" s="133"/>
      <c r="C164" s="133"/>
    </row>
    <row r="165">
      <c r="A165" s="136" t="s">
        <v>438</v>
      </c>
      <c r="B165" s="133"/>
      <c r="C165" s="133"/>
    </row>
    <row r="166">
      <c r="A166" s="133"/>
      <c r="B166" s="133"/>
      <c r="C166" s="133"/>
    </row>
    <row r="167">
      <c r="A167" s="141" t="s">
        <v>429</v>
      </c>
      <c r="B167" s="141" t="s">
        <v>430</v>
      </c>
      <c r="C167" s="141" t="s">
        <v>431</v>
      </c>
    </row>
    <row r="168">
      <c r="A168" s="142">
        <v>1.0</v>
      </c>
      <c r="B168" s="142">
        <v>1.0</v>
      </c>
      <c r="C168" s="142" t="s">
        <v>501</v>
      </c>
    </row>
    <row r="169">
      <c r="A169" s="142">
        <v>2.0</v>
      </c>
      <c r="B169" s="142">
        <v>1.0</v>
      </c>
      <c r="C169" s="142" t="s">
        <v>490</v>
      </c>
    </row>
    <row r="170">
      <c r="A170" s="142">
        <v>3.0</v>
      </c>
      <c r="B170" s="142">
        <v>1.0</v>
      </c>
      <c r="C170" s="142" t="s">
        <v>502</v>
      </c>
    </row>
    <row r="171">
      <c r="A171" s="142">
        <v>4.0</v>
      </c>
      <c r="B171" s="142">
        <v>1.0</v>
      </c>
      <c r="C171" s="142" t="s">
        <v>456</v>
      </c>
    </row>
    <row r="172">
      <c r="A172" s="142">
        <v>5.0</v>
      </c>
      <c r="B172" s="142">
        <v>1.0</v>
      </c>
      <c r="C172" s="142" t="s">
        <v>503</v>
      </c>
    </row>
    <row r="173">
      <c r="A173" s="142">
        <v>6.0</v>
      </c>
      <c r="B173" s="142">
        <v>1.0</v>
      </c>
      <c r="C173" s="142" t="s">
        <v>504</v>
      </c>
    </row>
    <row r="174">
      <c r="A174" s="133"/>
      <c r="B174" s="133"/>
      <c r="C174" s="133"/>
    </row>
    <row r="175">
      <c r="A175" s="136" t="s">
        <v>445</v>
      </c>
      <c r="B175" s="133"/>
      <c r="C175" s="133"/>
    </row>
    <row r="176">
      <c r="A176" s="133"/>
      <c r="B176" s="133"/>
      <c r="C176" s="133"/>
    </row>
    <row r="177">
      <c r="A177" s="141" t="s">
        <v>429</v>
      </c>
      <c r="B177" s="141" t="s">
        <v>430</v>
      </c>
      <c r="C177" s="141" t="s">
        <v>446</v>
      </c>
    </row>
    <row r="178">
      <c r="A178" s="142">
        <v>1.0</v>
      </c>
      <c r="B178" s="142" t="s">
        <v>505</v>
      </c>
      <c r="C178" s="142" t="s">
        <v>506</v>
      </c>
    </row>
    <row r="179">
      <c r="A179" s="133"/>
      <c r="B179" s="133"/>
      <c r="C179" s="133"/>
    </row>
    <row r="180">
      <c r="A180" s="133"/>
      <c r="B180" s="133"/>
      <c r="C180" s="133"/>
    </row>
    <row r="181">
      <c r="A181" s="133"/>
      <c r="B181" s="133"/>
      <c r="C181" s="133"/>
    </row>
    <row r="182">
      <c r="A182" s="133"/>
      <c r="B182" s="133"/>
      <c r="C182" s="133"/>
    </row>
    <row r="183">
      <c r="A183" s="132" t="s">
        <v>507</v>
      </c>
      <c r="B183" s="133"/>
      <c r="C183" s="133"/>
    </row>
    <row r="184">
      <c r="A184" s="133"/>
      <c r="B184" s="133"/>
      <c r="C184" s="133"/>
    </row>
    <row r="185">
      <c r="A185" s="134" t="s">
        <v>508</v>
      </c>
      <c r="B185" s="133"/>
      <c r="C185" s="133"/>
    </row>
    <row r="186">
      <c r="A186" s="133"/>
      <c r="B186" s="133"/>
      <c r="C186" s="133"/>
    </row>
    <row r="187">
      <c r="A187" s="135" t="s">
        <v>427</v>
      </c>
      <c r="B187" s="133"/>
      <c r="C187" s="133"/>
    </row>
    <row r="188">
      <c r="A188" s="133"/>
      <c r="B188" s="133"/>
      <c r="C188" s="133"/>
    </row>
    <row r="189">
      <c r="A189" s="143" t="s">
        <v>509</v>
      </c>
      <c r="B189" s="133"/>
      <c r="C189" s="133"/>
    </row>
    <row r="190">
      <c r="A190" s="141" t="s">
        <v>429</v>
      </c>
      <c r="B190" s="141" t="s">
        <v>430</v>
      </c>
      <c r="C190" s="141" t="s">
        <v>431</v>
      </c>
    </row>
    <row r="191">
      <c r="A191" s="142">
        <v>1.0</v>
      </c>
      <c r="B191" s="142">
        <v>1.0</v>
      </c>
      <c r="C191" s="142" t="s">
        <v>510</v>
      </c>
    </row>
    <row r="192">
      <c r="A192" s="142">
        <v>2.0</v>
      </c>
      <c r="B192" s="142">
        <v>1.0</v>
      </c>
      <c r="C192" s="142" t="s">
        <v>511</v>
      </c>
    </row>
    <row r="193">
      <c r="A193" s="142">
        <v>3.0</v>
      </c>
      <c r="B193" s="142">
        <v>1.0</v>
      </c>
      <c r="C193" s="142" t="s">
        <v>512</v>
      </c>
    </row>
    <row r="194">
      <c r="A194" s="142">
        <v>4.0</v>
      </c>
      <c r="B194" s="142">
        <v>1.0</v>
      </c>
      <c r="C194" s="142" t="s">
        <v>513</v>
      </c>
    </row>
    <row r="195">
      <c r="A195" s="142">
        <v>5.0</v>
      </c>
      <c r="B195" s="142">
        <v>1.0</v>
      </c>
      <c r="C195" s="142" t="s">
        <v>514</v>
      </c>
    </row>
    <row r="196">
      <c r="A196" s="142">
        <v>6.0</v>
      </c>
      <c r="B196" s="142">
        <v>1.0</v>
      </c>
      <c r="C196" s="142" t="s">
        <v>476</v>
      </c>
    </row>
    <row r="197">
      <c r="A197" s="143" t="s">
        <v>515</v>
      </c>
      <c r="B197" s="133"/>
      <c r="C197" s="133"/>
    </row>
    <row r="198">
      <c r="A198" s="141" t="s">
        <v>429</v>
      </c>
      <c r="B198" s="141" t="s">
        <v>430</v>
      </c>
      <c r="C198" s="141" t="s">
        <v>431</v>
      </c>
    </row>
    <row r="199">
      <c r="A199" s="142">
        <v>1.0</v>
      </c>
      <c r="B199" s="142">
        <v>1.0</v>
      </c>
      <c r="C199" s="142" t="s">
        <v>516</v>
      </c>
    </row>
    <row r="200">
      <c r="A200" s="142">
        <v>2.0</v>
      </c>
      <c r="B200" s="142">
        <v>1.0</v>
      </c>
      <c r="C200" s="142" t="s">
        <v>517</v>
      </c>
    </row>
    <row r="201">
      <c r="A201" s="142">
        <v>3.0</v>
      </c>
      <c r="B201" s="142">
        <v>1.0</v>
      </c>
      <c r="C201" s="142" t="s">
        <v>518</v>
      </c>
    </row>
    <row r="202">
      <c r="A202" s="142">
        <v>4.0</v>
      </c>
      <c r="B202" s="142">
        <v>1.0</v>
      </c>
      <c r="C202" s="142" t="s">
        <v>519</v>
      </c>
    </row>
    <row r="203">
      <c r="A203" s="142">
        <v>5.0</v>
      </c>
      <c r="B203" s="142">
        <v>1.0</v>
      </c>
      <c r="C203" s="142" t="s">
        <v>520</v>
      </c>
    </row>
    <row r="204">
      <c r="A204" s="142">
        <v>6.0</v>
      </c>
      <c r="B204" s="142">
        <v>1.0</v>
      </c>
      <c r="C204" s="142" t="s">
        <v>521</v>
      </c>
    </row>
    <row r="205">
      <c r="A205" s="143" t="s">
        <v>522</v>
      </c>
      <c r="B205" s="133"/>
      <c r="C205" s="133"/>
    </row>
    <row r="206">
      <c r="A206" s="141" t="s">
        <v>429</v>
      </c>
      <c r="B206" s="141" t="s">
        <v>430</v>
      </c>
      <c r="C206" s="141" t="s">
        <v>446</v>
      </c>
    </row>
    <row r="207">
      <c r="A207" s="142">
        <v>1.0</v>
      </c>
      <c r="B207" s="142" t="s">
        <v>460</v>
      </c>
      <c r="C207" s="142" t="s">
        <v>523</v>
      </c>
    </row>
    <row r="208">
      <c r="A208" s="133"/>
      <c r="B208" s="133"/>
      <c r="C208" s="133"/>
    </row>
    <row r="209">
      <c r="A209" s="133"/>
      <c r="B209" s="133"/>
      <c r="C209" s="133"/>
    </row>
    <row r="210">
      <c r="A210" s="132" t="s">
        <v>524</v>
      </c>
      <c r="B210" s="133"/>
      <c r="C210" s="133"/>
    </row>
    <row r="211">
      <c r="A211" s="133"/>
      <c r="B211" s="133"/>
      <c r="C211" s="133"/>
    </row>
    <row r="212">
      <c r="A212" s="134" t="s">
        <v>525</v>
      </c>
      <c r="B212" s="133"/>
      <c r="C212" s="133"/>
    </row>
    <row r="213">
      <c r="A213" s="133"/>
      <c r="B213" s="133"/>
      <c r="C213" s="133"/>
    </row>
    <row r="214">
      <c r="A214" s="135" t="s">
        <v>427</v>
      </c>
      <c r="B214" s="133"/>
      <c r="C214" s="133"/>
    </row>
    <row r="215">
      <c r="A215" s="133"/>
      <c r="B215" s="133"/>
      <c r="C215" s="133"/>
    </row>
    <row r="216">
      <c r="A216" s="143" t="s">
        <v>509</v>
      </c>
      <c r="B216" s="133"/>
      <c r="C216" s="133"/>
    </row>
    <row r="217">
      <c r="A217" s="141" t="s">
        <v>429</v>
      </c>
      <c r="B217" s="141" t="s">
        <v>430</v>
      </c>
      <c r="C217" s="141" t="s">
        <v>431</v>
      </c>
    </row>
    <row r="218">
      <c r="A218" s="142">
        <v>1.0</v>
      </c>
      <c r="B218" s="142">
        <v>1.0</v>
      </c>
      <c r="C218" s="142" t="s">
        <v>526</v>
      </c>
    </row>
    <row r="219">
      <c r="A219" s="142">
        <v>2.0</v>
      </c>
      <c r="B219" s="142">
        <v>2.0</v>
      </c>
      <c r="C219" s="142" t="s">
        <v>527</v>
      </c>
    </row>
    <row r="220">
      <c r="A220" s="142">
        <v>3.0</v>
      </c>
      <c r="B220" s="142">
        <v>1.0</v>
      </c>
      <c r="C220" s="142" t="s">
        <v>512</v>
      </c>
    </row>
    <row r="221">
      <c r="A221" s="142">
        <v>4.0</v>
      </c>
      <c r="B221" s="142">
        <v>1.0</v>
      </c>
      <c r="C221" s="142" t="s">
        <v>528</v>
      </c>
    </row>
    <row r="222">
      <c r="A222" s="142">
        <v>5.0</v>
      </c>
      <c r="B222" s="142">
        <v>1.0</v>
      </c>
      <c r="C222" s="142" t="s">
        <v>529</v>
      </c>
    </row>
    <row r="223">
      <c r="A223" s="143" t="s">
        <v>530</v>
      </c>
      <c r="B223" s="133"/>
      <c r="C223" s="133"/>
    </row>
    <row r="224">
      <c r="A224" s="141" t="s">
        <v>429</v>
      </c>
      <c r="B224" s="141" t="s">
        <v>430</v>
      </c>
      <c r="C224" s="141" t="s">
        <v>431</v>
      </c>
    </row>
    <row r="225">
      <c r="A225" s="142">
        <v>1.0</v>
      </c>
      <c r="B225" s="142">
        <v>1.0</v>
      </c>
      <c r="C225" s="142" t="s">
        <v>531</v>
      </c>
    </row>
    <row r="226">
      <c r="A226" s="142">
        <v>2.0</v>
      </c>
      <c r="B226" s="142">
        <v>1.0</v>
      </c>
      <c r="C226" s="142" t="s">
        <v>532</v>
      </c>
    </row>
    <row r="227">
      <c r="A227" s="142">
        <v>3.0</v>
      </c>
      <c r="B227" s="142">
        <v>2.0</v>
      </c>
      <c r="C227" s="142" t="s">
        <v>533</v>
      </c>
    </row>
    <row r="228">
      <c r="A228" s="142">
        <v>4.0</v>
      </c>
      <c r="B228" s="142">
        <v>1.0</v>
      </c>
      <c r="C228" s="142" t="s">
        <v>534</v>
      </c>
    </row>
    <row r="229">
      <c r="A229" s="142">
        <v>5.0</v>
      </c>
      <c r="B229" s="142">
        <v>1.0</v>
      </c>
      <c r="C229" s="142" t="s">
        <v>535</v>
      </c>
    </row>
    <row r="230">
      <c r="A230" s="142">
        <v>6.0</v>
      </c>
      <c r="B230" s="142">
        <v>1.0</v>
      </c>
      <c r="C230" s="142" t="s">
        <v>536</v>
      </c>
    </row>
    <row r="231">
      <c r="A231" s="142">
        <v>7.0</v>
      </c>
      <c r="B231" s="142">
        <v>1.0</v>
      </c>
      <c r="C231" s="142" t="s">
        <v>537</v>
      </c>
    </row>
    <row r="232">
      <c r="A232" s="143" t="s">
        <v>522</v>
      </c>
      <c r="B232" s="133"/>
      <c r="C232" s="133"/>
    </row>
    <row r="233">
      <c r="A233" s="141" t="s">
        <v>429</v>
      </c>
      <c r="B233" s="141" t="s">
        <v>430</v>
      </c>
      <c r="C233" s="141" t="s">
        <v>446</v>
      </c>
    </row>
    <row r="234">
      <c r="A234" s="142">
        <v>1.0</v>
      </c>
      <c r="B234" s="142" t="s">
        <v>538</v>
      </c>
      <c r="C234" s="142" t="s">
        <v>539</v>
      </c>
    </row>
    <row r="235">
      <c r="A235" s="133"/>
      <c r="B235" s="133"/>
      <c r="C235" s="133"/>
    </row>
    <row r="236">
      <c r="A236" s="133"/>
      <c r="B236" s="133"/>
      <c r="C236" s="133"/>
    </row>
    <row r="237">
      <c r="A237" s="132" t="s">
        <v>540</v>
      </c>
      <c r="B237" s="133"/>
      <c r="C237" s="133"/>
    </row>
    <row r="238">
      <c r="A238" s="133"/>
      <c r="B238" s="133"/>
      <c r="C238" s="133"/>
    </row>
    <row r="239">
      <c r="A239" s="134" t="s">
        <v>541</v>
      </c>
      <c r="B239" s="133"/>
      <c r="C239" s="133"/>
    </row>
    <row r="240">
      <c r="A240" s="133"/>
      <c r="B240" s="133"/>
      <c r="C240" s="133"/>
    </row>
    <row r="241">
      <c r="A241" s="135" t="s">
        <v>427</v>
      </c>
      <c r="B241" s="133"/>
      <c r="C241" s="133"/>
    </row>
    <row r="242">
      <c r="A242" s="133"/>
      <c r="B242" s="133"/>
      <c r="C242" s="133"/>
    </row>
    <row r="243">
      <c r="A243" s="134" t="s">
        <v>542</v>
      </c>
      <c r="B243" s="133"/>
      <c r="C243" s="133"/>
    </row>
    <row r="244">
      <c r="A244" s="133"/>
      <c r="B244" s="133"/>
      <c r="C244" s="133"/>
    </row>
    <row r="245">
      <c r="A245" s="136" t="s">
        <v>438</v>
      </c>
      <c r="B245" s="133"/>
      <c r="C245" s="133"/>
    </row>
    <row r="246">
      <c r="A246" s="133"/>
      <c r="B246" s="133"/>
      <c r="C246" s="133"/>
    </row>
    <row r="247">
      <c r="A247" s="141" t="s">
        <v>429</v>
      </c>
      <c r="B247" s="141" t="s">
        <v>430</v>
      </c>
      <c r="C247" s="141" t="s">
        <v>431</v>
      </c>
    </row>
    <row r="248">
      <c r="A248" s="142">
        <v>1.0</v>
      </c>
      <c r="B248" s="142">
        <v>1.0</v>
      </c>
      <c r="C248" s="142" t="s">
        <v>543</v>
      </c>
    </row>
    <row r="249">
      <c r="A249" s="142">
        <v>2.0</v>
      </c>
      <c r="B249" s="142">
        <v>1.0</v>
      </c>
      <c r="C249" s="142" t="s">
        <v>544</v>
      </c>
    </row>
    <row r="250">
      <c r="A250" s="142">
        <v>3.0</v>
      </c>
      <c r="B250" s="142">
        <v>1.0</v>
      </c>
      <c r="C250" s="142" t="s">
        <v>545</v>
      </c>
    </row>
    <row r="251">
      <c r="A251" s="142">
        <v>4.0</v>
      </c>
      <c r="B251" s="142">
        <v>1.0</v>
      </c>
      <c r="C251" s="142" t="s">
        <v>546</v>
      </c>
    </row>
    <row r="252">
      <c r="A252" s="142">
        <v>5.0</v>
      </c>
      <c r="B252" s="142">
        <v>1.0</v>
      </c>
      <c r="C252" s="142" t="s">
        <v>547</v>
      </c>
    </row>
    <row r="253">
      <c r="A253" s="133"/>
      <c r="B253" s="133"/>
      <c r="C253" s="133"/>
    </row>
    <row r="254">
      <c r="A254" s="136" t="s">
        <v>445</v>
      </c>
      <c r="B254" s="133"/>
      <c r="C254" s="133"/>
    </row>
    <row r="255">
      <c r="A255" s="133"/>
      <c r="B255" s="133"/>
      <c r="C255" s="133"/>
    </row>
    <row r="256">
      <c r="A256" s="141" t="s">
        <v>429</v>
      </c>
      <c r="B256" s="141" t="s">
        <v>430</v>
      </c>
      <c r="C256" s="141" t="s">
        <v>446</v>
      </c>
    </row>
    <row r="257">
      <c r="A257" s="142">
        <v>1.0</v>
      </c>
      <c r="B257" s="142" t="s">
        <v>460</v>
      </c>
      <c r="C257" s="142" t="s">
        <v>548</v>
      </c>
    </row>
    <row r="258">
      <c r="A258" s="133"/>
      <c r="B258" s="133"/>
      <c r="C258" s="133"/>
    </row>
    <row r="259">
      <c r="A259" s="136" t="s">
        <v>549</v>
      </c>
      <c r="B259" s="133"/>
      <c r="C259" s="133"/>
    </row>
    <row r="260">
      <c r="A260" s="133"/>
      <c r="B260" s="133"/>
      <c r="C260" s="133"/>
    </row>
    <row r="261">
      <c r="A261" s="141" t="s">
        <v>550</v>
      </c>
      <c r="B261" s="141" t="s">
        <v>551</v>
      </c>
      <c r="C261" s="133"/>
    </row>
    <row r="262">
      <c r="A262" s="142" t="s">
        <v>380</v>
      </c>
      <c r="B262" s="144">
        <v>787.426</v>
      </c>
      <c r="C262" s="133"/>
    </row>
    <row r="263">
      <c r="A263" s="142" t="s">
        <v>552</v>
      </c>
      <c r="B263" s="144">
        <v>43.0</v>
      </c>
      <c r="C263" s="133"/>
    </row>
    <row r="264">
      <c r="A264" s="142" t="s">
        <v>553</v>
      </c>
      <c r="B264" s="144">
        <v>42.99</v>
      </c>
      <c r="C264" s="133"/>
    </row>
    <row r="265">
      <c r="A265" s="132" t="s">
        <v>554</v>
      </c>
      <c r="B265" s="133"/>
      <c r="C265" s="133"/>
    </row>
    <row r="266">
      <c r="A266" s="133"/>
      <c r="B266" s="133"/>
      <c r="C266" s="133"/>
    </row>
    <row r="267">
      <c r="A267" s="134" t="s">
        <v>555</v>
      </c>
      <c r="B267" s="133"/>
      <c r="C267" s="133"/>
    </row>
    <row r="268">
      <c r="A268" s="133"/>
      <c r="B268" s="133"/>
      <c r="C268" s="133"/>
    </row>
    <row r="269">
      <c r="A269" s="135" t="s">
        <v>427</v>
      </c>
      <c r="B269" s="133"/>
      <c r="C269" s="133"/>
    </row>
    <row r="270">
      <c r="A270" s="133"/>
      <c r="B270" s="133"/>
      <c r="C270" s="133"/>
    </row>
    <row r="271">
      <c r="A271" s="134" t="s">
        <v>542</v>
      </c>
      <c r="B271" s="133"/>
      <c r="C271" s="133"/>
    </row>
    <row r="272">
      <c r="A272" s="133"/>
      <c r="B272" s="133"/>
      <c r="C272" s="133"/>
    </row>
    <row r="273">
      <c r="A273" s="136" t="s">
        <v>438</v>
      </c>
      <c r="B273" s="133"/>
      <c r="C273" s="133"/>
    </row>
    <row r="274">
      <c r="A274" s="133"/>
      <c r="B274" s="133"/>
      <c r="C274" s="133"/>
    </row>
    <row r="275">
      <c r="A275" s="141" t="s">
        <v>429</v>
      </c>
      <c r="B275" s="141" t="s">
        <v>430</v>
      </c>
      <c r="C275" s="141" t="s">
        <v>431</v>
      </c>
    </row>
    <row r="276">
      <c r="A276" s="142">
        <v>1.0</v>
      </c>
      <c r="B276" s="142">
        <v>1.0</v>
      </c>
      <c r="C276" s="142" t="s">
        <v>556</v>
      </c>
    </row>
    <row r="277">
      <c r="A277" s="142">
        <v>2.0</v>
      </c>
      <c r="B277" s="142">
        <v>1.0</v>
      </c>
      <c r="C277" s="142" t="s">
        <v>544</v>
      </c>
    </row>
    <row r="278">
      <c r="A278" s="142">
        <v>3.0</v>
      </c>
      <c r="B278" s="142">
        <v>1.0</v>
      </c>
      <c r="C278" s="142" t="s">
        <v>557</v>
      </c>
    </row>
    <row r="279">
      <c r="A279" s="142">
        <v>4.0</v>
      </c>
      <c r="B279" s="142">
        <v>1.0</v>
      </c>
      <c r="C279" s="142" t="s">
        <v>558</v>
      </c>
    </row>
    <row r="280">
      <c r="A280" s="142">
        <v>5.0</v>
      </c>
      <c r="B280" s="142">
        <v>1.0</v>
      </c>
      <c r="C280" s="142" t="s">
        <v>559</v>
      </c>
    </row>
    <row r="281">
      <c r="A281" s="133"/>
      <c r="B281" s="133"/>
      <c r="C281" s="133"/>
    </row>
    <row r="282">
      <c r="A282" s="136" t="s">
        <v>445</v>
      </c>
      <c r="B282" s="133"/>
      <c r="C282" s="133"/>
    </row>
    <row r="283">
      <c r="A283" s="133"/>
      <c r="B283" s="133"/>
      <c r="C283" s="133"/>
    </row>
    <row r="284">
      <c r="A284" s="141" t="s">
        <v>429</v>
      </c>
      <c r="B284" s="141" t="s">
        <v>430</v>
      </c>
      <c r="C284" s="141" t="s">
        <v>446</v>
      </c>
    </row>
    <row r="285">
      <c r="A285" s="142">
        <v>1.0</v>
      </c>
      <c r="B285" s="142" t="s">
        <v>460</v>
      </c>
      <c r="C285" s="142" t="s">
        <v>548</v>
      </c>
    </row>
    <row r="286">
      <c r="A286" s="133"/>
      <c r="B286" s="133"/>
      <c r="C286" s="133"/>
    </row>
    <row r="287">
      <c r="A287" s="136" t="s">
        <v>549</v>
      </c>
      <c r="B287" s="133"/>
      <c r="C287" s="133"/>
    </row>
    <row r="288">
      <c r="A288" s="133"/>
      <c r="B288" s="133"/>
      <c r="C288" s="133"/>
    </row>
    <row r="289">
      <c r="A289" s="141" t="s">
        <v>550</v>
      </c>
      <c r="B289" s="141" t="s">
        <v>551</v>
      </c>
      <c r="C289" s="133"/>
    </row>
    <row r="290">
      <c r="A290" s="142" t="s">
        <v>560</v>
      </c>
      <c r="B290" s="144">
        <v>137.38</v>
      </c>
      <c r="C290" s="133"/>
    </row>
    <row r="291">
      <c r="A291" s="142" t="s">
        <v>561</v>
      </c>
      <c r="B291" s="144">
        <v>27.0</v>
      </c>
      <c r="C291" s="133"/>
    </row>
    <row r="292">
      <c r="A292" s="142" t="s">
        <v>562</v>
      </c>
      <c r="B292" s="144">
        <v>42.0</v>
      </c>
      <c r="C292" s="133"/>
    </row>
    <row r="293">
      <c r="A293" s="132" t="s">
        <v>563</v>
      </c>
      <c r="B293" s="133"/>
      <c r="C293" s="133"/>
    </row>
    <row r="294">
      <c r="A294" s="133"/>
      <c r="B294" s="133"/>
      <c r="C294" s="133"/>
    </row>
    <row r="295">
      <c r="A295" s="134" t="s">
        <v>564</v>
      </c>
      <c r="B295" s="133"/>
      <c r="C295" s="133"/>
    </row>
    <row r="296">
      <c r="A296" s="133"/>
      <c r="B296" s="133"/>
      <c r="C296" s="133"/>
    </row>
    <row r="297">
      <c r="A297" s="135" t="s">
        <v>427</v>
      </c>
      <c r="B297" s="133"/>
      <c r="C297" s="133"/>
    </row>
    <row r="298">
      <c r="A298" s="133"/>
      <c r="B298" s="133"/>
      <c r="C298" s="133"/>
    </row>
    <row r="299">
      <c r="A299" s="134" t="s">
        <v>542</v>
      </c>
      <c r="B299" s="133"/>
      <c r="C299" s="133"/>
    </row>
    <row r="300">
      <c r="A300" s="133"/>
      <c r="B300" s="133"/>
      <c r="C300" s="133"/>
    </row>
    <row r="301">
      <c r="A301" s="136" t="s">
        <v>438</v>
      </c>
      <c r="B301" s="133"/>
      <c r="C301" s="133"/>
    </row>
    <row r="302">
      <c r="A302" s="133"/>
      <c r="B302" s="133"/>
      <c r="C302" s="133"/>
    </row>
    <row r="303">
      <c r="A303" s="141" t="s">
        <v>429</v>
      </c>
      <c r="B303" s="141" t="s">
        <v>430</v>
      </c>
      <c r="C303" s="141" t="s">
        <v>431</v>
      </c>
    </row>
    <row r="304">
      <c r="A304" s="142">
        <v>1.0</v>
      </c>
      <c r="B304" s="142">
        <v>1.0</v>
      </c>
      <c r="C304" s="142" t="s">
        <v>565</v>
      </c>
    </row>
    <row r="305">
      <c r="A305" s="142">
        <v>2.0</v>
      </c>
      <c r="B305" s="142">
        <v>1.0</v>
      </c>
      <c r="C305" s="142" t="s">
        <v>544</v>
      </c>
    </row>
    <row r="306">
      <c r="A306" s="142">
        <v>3.0</v>
      </c>
      <c r="B306" s="142">
        <v>1.0</v>
      </c>
      <c r="C306" s="142" t="s">
        <v>566</v>
      </c>
    </row>
    <row r="307">
      <c r="A307" s="142">
        <v>4.0</v>
      </c>
      <c r="B307" s="142">
        <v>1.0</v>
      </c>
      <c r="C307" s="142" t="s">
        <v>567</v>
      </c>
    </row>
    <row r="308">
      <c r="A308" s="142">
        <v>5.0</v>
      </c>
      <c r="B308" s="142">
        <v>1.0</v>
      </c>
      <c r="C308" s="142" t="s">
        <v>568</v>
      </c>
    </row>
    <row r="309">
      <c r="A309" s="133"/>
      <c r="B309" s="133"/>
      <c r="C309" s="133"/>
    </row>
    <row r="310">
      <c r="A310" s="136" t="s">
        <v>445</v>
      </c>
      <c r="B310" s="133"/>
      <c r="C310" s="133"/>
    </row>
    <row r="311">
      <c r="A311" s="133"/>
      <c r="B311" s="133"/>
      <c r="C311" s="133"/>
    </row>
    <row r="312">
      <c r="A312" s="141" t="s">
        <v>429</v>
      </c>
      <c r="B312" s="141" t="s">
        <v>430</v>
      </c>
      <c r="C312" s="141" t="s">
        <v>446</v>
      </c>
    </row>
    <row r="313">
      <c r="A313" s="142">
        <v>1.0</v>
      </c>
      <c r="B313" s="142" t="s">
        <v>460</v>
      </c>
      <c r="C313" s="142" t="s">
        <v>569</v>
      </c>
    </row>
    <row r="314">
      <c r="A314" s="133"/>
      <c r="B314" s="133"/>
      <c r="C314" s="133"/>
    </row>
    <row r="315">
      <c r="A315" s="136" t="s">
        <v>549</v>
      </c>
      <c r="B315" s="133"/>
      <c r="C315" s="133"/>
    </row>
    <row r="316">
      <c r="A316" s="133"/>
      <c r="B316" s="133"/>
      <c r="C316" s="133"/>
    </row>
    <row r="317">
      <c r="A317" s="141" t="s">
        <v>550</v>
      </c>
      <c r="B317" s="141" t="s">
        <v>551</v>
      </c>
      <c r="C317" s="133"/>
    </row>
    <row r="318">
      <c r="A318" s="142" t="s">
        <v>380</v>
      </c>
      <c r="B318" s="144">
        <v>265.131</v>
      </c>
      <c r="C318" s="133"/>
    </row>
    <row r="319">
      <c r="A319" s="142" t="s">
        <v>570</v>
      </c>
      <c r="B319" s="142" t="s">
        <v>571</v>
      </c>
      <c r="C319" s="133"/>
    </row>
    <row r="320">
      <c r="A320" s="142" t="s">
        <v>383</v>
      </c>
      <c r="B320" s="144">
        <v>145.9</v>
      </c>
      <c r="C320" s="133"/>
    </row>
    <row r="321">
      <c r="A321" s="132" t="s">
        <v>572</v>
      </c>
      <c r="B321" s="133"/>
      <c r="C321" s="133"/>
    </row>
    <row r="322">
      <c r="A322" s="133"/>
      <c r="B322" s="133"/>
      <c r="C322" s="133"/>
    </row>
    <row r="323">
      <c r="A323" s="134" t="s">
        <v>573</v>
      </c>
      <c r="B323" s="133"/>
      <c r="C323" s="133"/>
    </row>
    <row r="324">
      <c r="A324" s="133"/>
      <c r="B324" s="133"/>
      <c r="C324" s="133"/>
    </row>
    <row r="325">
      <c r="A325" s="135" t="s">
        <v>427</v>
      </c>
      <c r="B325" s="133"/>
      <c r="C325" s="133"/>
    </row>
    <row r="326">
      <c r="A326" s="133"/>
      <c r="B326" s="133"/>
      <c r="C326" s="133"/>
    </row>
    <row r="327">
      <c r="A327" s="134" t="s">
        <v>542</v>
      </c>
      <c r="B327" s="133"/>
      <c r="C327" s="133"/>
    </row>
    <row r="328">
      <c r="A328" s="133"/>
      <c r="B328" s="133"/>
      <c r="C328" s="133"/>
    </row>
    <row r="329">
      <c r="A329" s="136" t="s">
        <v>438</v>
      </c>
      <c r="B329" s="133"/>
      <c r="C329" s="133"/>
    </row>
    <row r="330">
      <c r="A330" s="133"/>
      <c r="B330" s="133"/>
      <c r="C330" s="133"/>
    </row>
    <row r="331">
      <c r="A331" s="141" t="s">
        <v>429</v>
      </c>
      <c r="B331" s="141" t="s">
        <v>430</v>
      </c>
      <c r="C331" s="141" t="s">
        <v>431</v>
      </c>
    </row>
    <row r="332">
      <c r="A332" s="142">
        <v>1.0</v>
      </c>
      <c r="B332" s="142">
        <v>1.0</v>
      </c>
      <c r="C332" s="142" t="s">
        <v>574</v>
      </c>
    </row>
    <row r="333">
      <c r="A333" s="142">
        <v>2.0</v>
      </c>
      <c r="B333" s="142">
        <v>1.0</v>
      </c>
      <c r="C333" s="142" t="s">
        <v>544</v>
      </c>
    </row>
    <row r="334">
      <c r="A334" s="142">
        <v>3.0</v>
      </c>
      <c r="B334" s="142">
        <v>1.0</v>
      </c>
      <c r="C334" s="142" t="s">
        <v>575</v>
      </c>
    </row>
    <row r="335">
      <c r="A335" s="142">
        <v>4.0</v>
      </c>
      <c r="B335" s="142">
        <v>1.0</v>
      </c>
      <c r="C335" s="142" t="s">
        <v>558</v>
      </c>
    </row>
    <row r="336">
      <c r="A336" s="142">
        <v>5.0</v>
      </c>
      <c r="B336" s="142">
        <v>1.0</v>
      </c>
      <c r="C336" s="142" t="s">
        <v>559</v>
      </c>
    </row>
    <row r="337">
      <c r="A337" s="133"/>
      <c r="B337" s="133"/>
      <c r="C337" s="133"/>
    </row>
    <row r="338">
      <c r="A338" s="136" t="s">
        <v>445</v>
      </c>
      <c r="B338" s="133"/>
      <c r="C338" s="133"/>
    </row>
    <row r="339">
      <c r="A339" s="133"/>
      <c r="B339" s="133"/>
      <c r="C339" s="133"/>
    </row>
    <row r="340">
      <c r="A340" s="141" t="s">
        <v>429</v>
      </c>
      <c r="B340" s="141" t="s">
        <v>430</v>
      </c>
      <c r="C340" s="141" t="s">
        <v>446</v>
      </c>
    </row>
    <row r="341">
      <c r="A341" s="142">
        <v>1.0</v>
      </c>
      <c r="B341" s="142" t="s">
        <v>460</v>
      </c>
      <c r="C341" s="142" t="s">
        <v>576</v>
      </c>
    </row>
    <row r="342">
      <c r="A342" s="133"/>
      <c r="B342" s="133"/>
      <c r="C342" s="133"/>
    </row>
    <row r="343">
      <c r="A343" s="136" t="s">
        <v>549</v>
      </c>
      <c r="B343" s="133"/>
      <c r="C343" s="133"/>
    </row>
    <row r="344">
      <c r="A344" s="133"/>
      <c r="B344" s="133"/>
      <c r="C344" s="133"/>
    </row>
    <row r="345">
      <c r="A345" s="141" t="s">
        <v>550</v>
      </c>
      <c r="B345" s="141" t="s">
        <v>551</v>
      </c>
      <c r="C345" s="133"/>
    </row>
    <row r="346">
      <c r="A346" s="142" t="s">
        <v>577</v>
      </c>
      <c r="B346" s="144">
        <v>299.0</v>
      </c>
      <c r="C346" s="133"/>
    </row>
    <row r="347">
      <c r="A347" s="142" t="s">
        <v>578</v>
      </c>
      <c r="B347" s="144">
        <v>169.0</v>
      </c>
      <c r="C347" s="133"/>
    </row>
    <row r="348">
      <c r="A348" s="142" t="s">
        <v>579</v>
      </c>
      <c r="B348" s="144">
        <v>139.9</v>
      </c>
      <c r="C348" s="133"/>
    </row>
    <row r="349">
      <c r="A349" s="133"/>
      <c r="B349" s="133"/>
      <c r="C349" s="133"/>
    </row>
    <row r="350">
      <c r="A350" s="133"/>
      <c r="B350" s="133"/>
      <c r="C350" s="133"/>
    </row>
    <row r="351">
      <c r="A351" s="132" t="s">
        <v>580</v>
      </c>
      <c r="B351" s="133"/>
      <c r="C351" s="133"/>
    </row>
    <row r="352">
      <c r="A352" s="133"/>
      <c r="B352" s="133"/>
      <c r="C352" s="133"/>
    </row>
    <row r="353">
      <c r="A353" s="134" t="s">
        <v>581</v>
      </c>
      <c r="B353" s="133"/>
      <c r="C353" s="133"/>
    </row>
    <row r="354">
      <c r="A354" s="133"/>
      <c r="B354" s="133"/>
      <c r="C354" s="133"/>
    </row>
    <row r="355">
      <c r="A355" s="135" t="s">
        <v>427</v>
      </c>
      <c r="B355" s="133"/>
      <c r="C355" s="133"/>
    </row>
    <row r="356">
      <c r="A356" s="133"/>
      <c r="B356" s="133"/>
      <c r="C356" s="133"/>
    </row>
    <row r="357">
      <c r="A357" s="134" t="s">
        <v>582</v>
      </c>
      <c r="B357" s="133"/>
      <c r="C357" s="133"/>
    </row>
    <row r="358">
      <c r="A358" s="133"/>
      <c r="B358" s="133"/>
      <c r="C358" s="133"/>
    </row>
    <row r="359">
      <c r="A359" s="136" t="s">
        <v>438</v>
      </c>
      <c r="B359" s="133"/>
      <c r="C359" s="133"/>
    </row>
    <row r="360">
      <c r="A360" s="133"/>
      <c r="B360" s="133"/>
      <c r="C360" s="133"/>
    </row>
    <row r="361">
      <c r="A361" s="141" t="s">
        <v>429</v>
      </c>
      <c r="B361" s="141" t="s">
        <v>430</v>
      </c>
      <c r="C361" s="141" t="s">
        <v>431</v>
      </c>
    </row>
    <row r="362">
      <c r="A362" s="142">
        <v>1.0</v>
      </c>
      <c r="B362" s="142">
        <v>1.0</v>
      </c>
      <c r="C362" s="142" t="s">
        <v>583</v>
      </c>
    </row>
    <row r="363">
      <c r="A363" s="142">
        <v>2.0</v>
      </c>
      <c r="B363" s="142">
        <v>1.0</v>
      </c>
      <c r="C363" s="142" t="s">
        <v>584</v>
      </c>
    </row>
    <row r="364">
      <c r="A364" s="142">
        <v>3.0</v>
      </c>
      <c r="B364" s="142">
        <v>1.0</v>
      </c>
      <c r="C364" s="142" t="s">
        <v>585</v>
      </c>
    </row>
    <row r="365">
      <c r="A365" s="142">
        <v>4.0</v>
      </c>
      <c r="B365" s="142">
        <v>1.0</v>
      </c>
      <c r="C365" s="142" t="s">
        <v>586</v>
      </c>
    </row>
    <row r="366">
      <c r="A366" s="142">
        <v>5.0</v>
      </c>
      <c r="B366" s="142">
        <v>1.0</v>
      </c>
      <c r="C366" s="142" t="s">
        <v>587</v>
      </c>
    </row>
    <row r="367">
      <c r="A367" s="142">
        <v>6.0</v>
      </c>
      <c r="B367" s="142">
        <v>1.0</v>
      </c>
      <c r="C367" s="142" t="s">
        <v>588</v>
      </c>
    </row>
    <row r="368">
      <c r="A368" s="133"/>
      <c r="B368" s="133"/>
      <c r="C368" s="133"/>
    </row>
    <row r="369">
      <c r="A369" s="136" t="s">
        <v>589</v>
      </c>
      <c r="B369" s="133"/>
      <c r="C369" s="133"/>
    </row>
    <row r="370">
      <c r="A370" s="133"/>
      <c r="B370" s="133"/>
      <c r="C370" s="133"/>
    </row>
    <row r="371">
      <c r="A371" s="141" t="s">
        <v>429</v>
      </c>
      <c r="B371" s="141" t="s">
        <v>430</v>
      </c>
      <c r="C371" s="141" t="s">
        <v>446</v>
      </c>
    </row>
    <row r="372">
      <c r="A372" s="142">
        <v>1.0</v>
      </c>
      <c r="B372" s="142" t="s">
        <v>590</v>
      </c>
      <c r="C372" s="142" t="s">
        <v>591</v>
      </c>
    </row>
    <row r="373">
      <c r="A373" s="133"/>
      <c r="B373" s="133"/>
      <c r="C373" s="133"/>
    </row>
    <row r="374">
      <c r="A374" s="136" t="s">
        <v>592</v>
      </c>
      <c r="B374" s="133"/>
      <c r="C374" s="133"/>
    </row>
    <row r="375">
      <c r="A375" s="133"/>
      <c r="B375" s="133"/>
      <c r="C375" s="133"/>
    </row>
    <row r="376">
      <c r="A376" s="141" t="s">
        <v>593</v>
      </c>
      <c r="B376" s="141" t="s">
        <v>594</v>
      </c>
      <c r="C376" s="141" t="s">
        <v>595</v>
      </c>
    </row>
    <row r="377">
      <c r="A377" s="142" t="s">
        <v>596</v>
      </c>
      <c r="B377" s="142" t="s">
        <v>597</v>
      </c>
      <c r="C377" s="142" t="s">
        <v>598</v>
      </c>
    </row>
    <row r="378">
      <c r="A378" s="133"/>
      <c r="B378" s="133"/>
      <c r="C378" s="133"/>
    </row>
    <row r="379">
      <c r="A379" s="132" t="s">
        <v>599</v>
      </c>
      <c r="B379" s="133"/>
      <c r="C379" s="133"/>
    </row>
    <row r="380">
      <c r="A380" s="133"/>
      <c r="B380" s="133"/>
      <c r="C380" s="133"/>
    </row>
    <row r="381">
      <c r="A381" s="134" t="s">
        <v>600</v>
      </c>
      <c r="B381" s="133"/>
      <c r="C381" s="133"/>
    </row>
    <row r="382">
      <c r="A382" s="133"/>
      <c r="B382" s="133"/>
      <c r="C382" s="133"/>
    </row>
    <row r="383">
      <c r="A383" s="135" t="s">
        <v>427</v>
      </c>
      <c r="B383" s="133"/>
      <c r="C383" s="133"/>
    </row>
    <row r="384">
      <c r="A384" s="133"/>
      <c r="B384" s="133"/>
      <c r="C384" s="133"/>
    </row>
    <row r="385">
      <c r="A385" s="134" t="s">
        <v>601</v>
      </c>
      <c r="B385" s="133"/>
      <c r="C385" s="133"/>
    </row>
    <row r="386">
      <c r="A386" s="133"/>
      <c r="B386" s="133"/>
      <c r="C386" s="133"/>
    </row>
    <row r="387">
      <c r="A387" s="136" t="s">
        <v>438</v>
      </c>
      <c r="B387" s="133"/>
      <c r="C387" s="133"/>
    </row>
    <row r="388">
      <c r="A388" s="133"/>
      <c r="B388" s="133"/>
      <c r="C388" s="133"/>
    </row>
    <row r="389">
      <c r="A389" s="141" t="s">
        <v>429</v>
      </c>
      <c r="B389" s="141" t="s">
        <v>430</v>
      </c>
      <c r="C389" s="141" t="s">
        <v>431</v>
      </c>
    </row>
    <row r="390">
      <c r="A390" s="142">
        <v>1.0</v>
      </c>
      <c r="B390" s="142">
        <v>1.0</v>
      </c>
      <c r="C390" s="142" t="s">
        <v>602</v>
      </c>
    </row>
    <row r="391">
      <c r="A391" s="142">
        <v>2.0</v>
      </c>
      <c r="B391" s="142">
        <v>1.0</v>
      </c>
      <c r="C391" s="142" t="s">
        <v>603</v>
      </c>
    </row>
    <row r="392">
      <c r="A392" s="142">
        <v>3.0</v>
      </c>
      <c r="B392" s="142">
        <v>1.0</v>
      </c>
      <c r="C392" s="142" t="s">
        <v>604</v>
      </c>
    </row>
    <row r="393">
      <c r="A393" s="142">
        <v>4.0</v>
      </c>
      <c r="B393" s="142">
        <v>1.0</v>
      </c>
      <c r="C393" s="142" t="s">
        <v>605</v>
      </c>
    </row>
    <row r="394">
      <c r="A394" s="142">
        <v>5.0</v>
      </c>
      <c r="B394" s="142">
        <v>1.0</v>
      </c>
      <c r="C394" s="142" t="s">
        <v>606</v>
      </c>
    </row>
    <row r="395">
      <c r="A395" s="142">
        <v>6.0</v>
      </c>
      <c r="B395" s="142">
        <v>1.0</v>
      </c>
      <c r="C395" s="142" t="s">
        <v>607</v>
      </c>
    </row>
    <row r="396">
      <c r="A396" s="133"/>
      <c r="B396" s="133"/>
      <c r="C396" s="133"/>
    </row>
    <row r="397">
      <c r="A397" s="136" t="s">
        <v>589</v>
      </c>
      <c r="B397" s="133"/>
      <c r="C397" s="133"/>
    </row>
    <row r="398">
      <c r="A398" s="133"/>
      <c r="B398" s="133"/>
      <c r="C398" s="133"/>
    </row>
    <row r="399">
      <c r="A399" s="141" t="s">
        <v>429</v>
      </c>
      <c r="B399" s="141" t="s">
        <v>430</v>
      </c>
      <c r="C399" s="141" t="s">
        <v>446</v>
      </c>
    </row>
    <row r="400">
      <c r="A400" s="142">
        <v>1.0</v>
      </c>
      <c r="B400" s="142" t="s">
        <v>590</v>
      </c>
      <c r="C400" s="142" t="s">
        <v>608</v>
      </c>
    </row>
    <row r="401">
      <c r="A401" s="133"/>
      <c r="B401" s="133"/>
      <c r="C401" s="133"/>
    </row>
    <row r="402">
      <c r="A402" s="134" t="s">
        <v>609</v>
      </c>
      <c r="B402" s="133"/>
      <c r="C402" s="133"/>
    </row>
    <row r="403">
      <c r="A403" s="133"/>
      <c r="B403" s="133"/>
      <c r="C403" s="133"/>
    </row>
    <row r="404">
      <c r="A404" s="132" t="s">
        <v>610</v>
      </c>
      <c r="B404" s="133"/>
      <c r="C404" s="133"/>
    </row>
    <row r="405">
      <c r="A405" s="133"/>
      <c r="B405" s="133"/>
      <c r="C405" s="133"/>
    </row>
    <row r="406">
      <c r="A406" s="134" t="s">
        <v>611</v>
      </c>
      <c r="B406" s="133"/>
      <c r="C406" s="133"/>
    </row>
    <row r="407">
      <c r="A407" s="133"/>
      <c r="B407" s="133"/>
      <c r="C407" s="133"/>
    </row>
    <row r="408">
      <c r="A408" s="135" t="s">
        <v>427</v>
      </c>
      <c r="B408" s="133"/>
      <c r="C408" s="133"/>
    </row>
    <row r="409">
      <c r="A409" s="133"/>
      <c r="B409" s="133"/>
      <c r="C409" s="133"/>
    </row>
    <row r="410">
      <c r="A410" s="134" t="s">
        <v>612</v>
      </c>
      <c r="B410" s="133"/>
      <c r="C410" s="133"/>
    </row>
    <row r="411">
      <c r="A411" s="133"/>
      <c r="B411" s="133"/>
      <c r="C411" s="133"/>
    </row>
    <row r="412">
      <c r="A412" s="136" t="s">
        <v>438</v>
      </c>
      <c r="B412" s="133"/>
      <c r="C412" s="133"/>
    </row>
    <row r="413">
      <c r="A413" s="133"/>
      <c r="B413" s="133"/>
      <c r="C413" s="133"/>
    </row>
    <row r="414">
      <c r="A414" s="141" t="s">
        <v>429</v>
      </c>
      <c r="B414" s="141" t="s">
        <v>430</v>
      </c>
      <c r="C414" s="141" t="s">
        <v>431</v>
      </c>
    </row>
    <row r="415">
      <c r="A415" s="142">
        <v>1.0</v>
      </c>
      <c r="B415" s="142">
        <v>1.0</v>
      </c>
      <c r="C415" s="142" t="s">
        <v>602</v>
      </c>
    </row>
    <row r="416">
      <c r="A416" s="142">
        <v>2.0</v>
      </c>
      <c r="B416" s="142">
        <v>1.0</v>
      </c>
      <c r="C416" s="142" t="s">
        <v>603</v>
      </c>
    </row>
    <row r="417">
      <c r="A417" s="142">
        <v>3.0</v>
      </c>
      <c r="B417" s="142">
        <v>1.0</v>
      </c>
      <c r="C417" s="142" t="s">
        <v>613</v>
      </c>
    </row>
    <row r="418">
      <c r="A418" s="142">
        <v>4.0</v>
      </c>
      <c r="B418" s="142">
        <v>1.0</v>
      </c>
      <c r="C418" s="142" t="s">
        <v>614</v>
      </c>
    </row>
    <row r="419">
      <c r="A419" s="142">
        <v>5.0</v>
      </c>
      <c r="B419" s="142">
        <v>1.0</v>
      </c>
      <c r="C419" s="142" t="s">
        <v>606</v>
      </c>
    </row>
    <row r="420">
      <c r="A420" s="142">
        <v>6.0</v>
      </c>
      <c r="B420" s="142">
        <v>1.0</v>
      </c>
      <c r="C420" s="142" t="s">
        <v>615</v>
      </c>
    </row>
    <row r="421">
      <c r="A421" s="133"/>
      <c r="B421" s="133"/>
      <c r="C421" s="133"/>
    </row>
    <row r="422">
      <c r="A422" s="136" t="s">
        <v>589</v>
      </c>
      <c r="B422" s="133"/>
      <c r="C422" s="133"/>
    </row>
    <row r="423">
      <c r="A423" s="133"/>
      <c r="B423" s="133"/>
      <c r="C423" s="133"/>
    </row>
    <row r="424">
      <c r="A424" s="141" t="s">
        <v>429</v>
      </c>
      <c r="B424" s="141" t="s">
        <v>430</v>
      </c>
      <c r="C424" s="141" t="s">
        <v>446</v>
      </c>
    </row>
    <row r="425">
      <c r="A425" s="142">
        <v>1.0</v>
      </c>
      <c r="B425" s="142" t="s">
        <v>590</v>
      </c>
      <c r="C425" s="142" t="s">
        <v>616</v>
      </c>
    </row>
    <row r="426">
      <c r="A426" s="133"/>
      <c r="B426" s="133"/>
      <c r="C426" s="133"/>
    </row>
    <row r="427">
      <c r="A427" s="134" t="s">
        <v>617</v>
      </c>
      <c r="B427" s="133"/>
      <c r="C427" s="133"/>
    </row>
    <row r="428">
      <c r="A428" s="133"/>
      <c r="B428" s="133"/>
      <c r="C428" s="133"/>
    </row>
    <row r="429">
      <c r="A429" s="132" t="s">
        <v>618</v>
      </c>
      <c r="B429" s="133"/>
      <c r="C429" s="133"/>
    </row>
    <row r="430">
      <c r="A430" s="133"/>
      <c r="B430" s="133"/>
      <c r="C430" s="133"/>
    </row>
    <row r="431">
      <c r="A431" s="134" t="s">
        <v>619</v>
      </c>
      <c r="B431" s="133"/>
      <c r="C431" s="133"/>
    </row>
    <row r="432">
      <c r="A432" s="133"/>
      <c r="B432" s="133"/>
      <c r="C432" s="133"/>
    </row>
    <row r="433">
      <c r="A433" s="135" t="s">
        <v>427</v>
      </c>
      <c r="B433" s="133"/>
      <c r="C433" s="133"/>
    </row>
    <row r="434">
      <c r="A434" s="133"/>
      <c r="B434" s="133"/>
      <c r="C434" s="133"/>
    </row>
    <row r="435">
      <c r="A435" s="134" t="s">
        <v>620</v>
      </c>
      <c r="B435" s="133"/>
      <c r="C435" s="133"/>
    </row>
    <row r="436">
      <c r="A436" s="133"/>
      <c r="B436" s="133"/>
      <c r="C436" s="133"/>
    </row>
    <row r="437">
      <c r="A437" s="136" t="s">
        <v>438</v>
      </c>
      <c r="B437" s="133"/>
      <c r="C437" s="133"/>
    </row>
    <row r="438">
      <c r="A438" s="133"/>
      <c r="B438" s="133"/>
      <c r="C438" s="133"/>
    </row>
    <row r="439">
      <c r="A439" s="141" t="s">
        <v>429</v>
      </c>
      <c r="B439" s="141" t="s">
        <v>430</v>
      </c>
      <c r="C439" s="141" t="s">
        <v>431</v>
      </c>
    </row>
    <row r="440">
      <c r="A440" s="142">
        <v>1.0</v>
      </c>
      <c r="B440" s="142">
        <v>1.0</v>
      </c>
      <c r="C440" s="142" t="s">
        <v>621</v>
      </c>
    </row>
    <row r="441">
      <c r="A441" s="142">
        <v>2.0</v>
      </c>
      <c r="B441" s="142">
        <v>1.0</v>
      </c>
      <c r="C441" s="142" t="s">
        <v>622</v>
      </c>
    </row>
    <row r="442">
      <c r="A442" s="142">
        <v>3.0</v>
      </c>
      <c r="B442" s="142">
        <v>1.0</v>
      </c>
      <c r="C442" s="142" t="s">
        <v>623</v>
      </c>
    </row>
    <row r="443">
      <c r="A443" s="142">
        <v>4.0</v>
      </c>
      <c r="B443" s="142">
        <v>1.0</v>
      </c>
      <c r="C443" s="142" t="s">
        <v>624</v>
      </c>
    </row>
    <row r="444">
      <c r="A444" s="142">
        <v>5.0</v>
      </c>
      <c r="B444" s="142">
        <v>1.0</v>
      </c>
      <c r="C444" s="142" t="s">
        <v>625</v>
      </c>
    </row>
    <row r="445">
      <c r="A445" s="142">
        <v>6.0</v>
      </c>
      <c r="B445" s="142">
        <v>1.0</v>
      </c>
      <c r="C445" s="142" t="s">
        <v>626</v>
      </c>
    </row>
    <row r="446">
      <c r="A446" s="133"/>
      <c r="B446" s="133"/>
      <c r="C446" s="133"/>
    </row>
    <row r="447">
      <c r="A447" s="136" t="s">
        <v>589</v>
      </c>
      <c r="B447" s="133"/>
      <c r="C447" s="133"/>
    </row>
    <row r="448">
      <c r="A448" s="133"/>
      <c r="B448" s="133"/>
      <c r="C448" s="133"/>
    </row>
    <row r="449">
      <c r="A449" s="141" t="s">
        <v>429</v>
      </c>
      <c r="B449" s="141" t="s">
        <v>430</v>
      </c>
      <c r="C449" s="141" t="s">
        <v>446</v>
      </c>
    </row>
    <row r="450">
      <c r="A450" s="142">
        <v>1.0</v>
      </c>
      <c r="B450" s="142" t="s">
        <v>590</v>
      </c>
      <c r="C450" s="142" t="s">
        <v>627</v>
      </c>
    </row>
    <row r="451">
      <c r="A451" s="133"/>
      <c r="B451" s="133"/>
      <c r="C451" s="133"/>
    </row>
    <row r="452">
      <c r="A452" s="134" t="s">
        <v>628</v>
      </c>
      <c r="B452" s="133"/>
      <c r="C452" s="133"/>
    </row>
    <row r="453">
      <c r="A453" s="133"/>
      <c r="B453" s="133"/>
      <c r="C453" s="133"/>
    </row>
    <row r="454">
      <c r="A454" s="132" t="s">
        <v>629</v>
      </c>
      <c r="B454" s="133"/>
      <c r="C454" s="133"/>
    </row>
    <row r="455">
      <c r="A455" s="133"/>
      <c r="B455" s="133"/>
      <c r="C455" s="133"/>
    </row>
    <row r="456">
      <c r="A456" s="134" t="s">
        <v>630</v>
      </c>
      <c r="B456" s="133"/>
      <c r="C456" s="133"/>
    </row>
    <row r="457">
      <c r="A457" s="133"/>
      <c r="B457" s="133"/>
      <c r="C457" s="133"/>
    </row>
    <row r="458">
      <c r="A458" s="135" t="s">
        <v>427</v>
      </c>
      <c r="B458" s="133"/>
      <c r="C458" s="133"/>
    </row>
    <row r="459">
      <c r="A459" s="133"/>
      <c r="B459" s="133"/>
      <c r="C459" s="133"/>
    </row>
    <row r="460">
      <c r="A460" s="136" t="s">
        <v>428</v>
      </c>
      <c r="B460" s="133"/>
      <c r="C460" s="133"/>
    </row>
    <row r="461">
      <c r="A461" s="133"/>
      <c r="B461" s="133"/>
      <c r="C461" s="133"/>
    </row>
    <row r="462">
      <c r="A462" s="141" t="s">
        <v>429</v>
      </c>
      <c r="B462" s="141" t="s">
        <v>430</v>
      </c>
      <c r="C462" s="141" t="s">
        <v>431</v>
      </c>
    </row>
    <row r="463">
      <c r="A463" s="142">
        <v>1.0</v>
      </c>
      <c r="B463" s="142">
        <v>1.0</v>
      </c>
      <c r="C463" s="142" t="s">
        <v>631</v>
      </c>
    </row>
    <row r="464">
      <c r="A464" s="142">
        <v>2.0</v>
      </c>
      <c r="B464" s="142">
        <v>1.0</v>
      </c>
      <c r="C464" s="142" t="s">
        <v>513</v>
      </c>
    </row>
    <row r="465">
      <c r="A465" s="142">
        <v>3.0</v>
      </c>
      <c r="B465" s="142">
        <v>1.0</v>
      </c>
      <c r="C465" s="142" t="s">
        <v>476</v>
      </c>
    </row>
    <row r="466">
      <c r="A466" s="133"/>
      <c r="B466" s="133"/>
      <c r="C466" s="133"/>
    </row>
    <row r="467">
      <c r="A467" s="136" t="s">
        <v>438</v>
      </c>
      <c r="B467" s="133"/>
      <c r="C467" s="133"/>
    </row>
    <row r="468">
      <c r="A468" s="133"/>
      <c r="B468" s="133"/>
      <c r="C468" s="133"/>
    </row>
    <row r="469">
      <c r="A469" s="141" t="s">
        <v>429</v>
      </c>
      <c r="B469" s="141" t="s">
        <v>430</v>
      </c>
      <c r="C469" s="141" t="s">
        <v>431</v>
      </c>
    </row>
    <row r="470">
      <c r="A470" s="142">
        <v>1.0</v>
      </c>
      <c r="B470" s="142">
        <v>1.0</v>
      </c>
      <c r="C470" s="142" t="s">
        <v>632</v>
      </c>
    </row>
    <row r="471">
      <c r="A471" s="142">
        <v>2.0</v>
      </c>
      <c r="B471" s="142">
        <v>1.0</v>
      </c>
      <c r="C471" s="142" t="s">
        <v>633</v>
      </c>
    </row>
    <row r="472">
      <c r="A472" s="142">
        <v>3.0</v>
      </c>
      <c r="B472" s="142">
        <v>1.0</v>
      </c>
      <c r="C472" s="142" t="s">
        <v>634</v>
      </c>
    </row>
    <row r="473">
      <c r="A473" s="142">
        <v>4.0</v>
      </c>
      <c r="B473" s="142">
        <v>1.0</v>
      </c>
      <c r="C473" s="142" t="s">
        <v>635</v>
      </c>
    </row>
    <row r="474">
      <c r="A474" s="142">
        <v>5.0</v>
      </c>
      <c r="B474" s="142">
        <v>1.0</v>
      </c>
      <c r="C474" s="142" t="s">
        <v>636</v>
      </c>
    </row>
    <row r="475">
      <c r="A475" s="133"/>
      <c r="B475" s="133"/>
      <c r="C475" s="133"/>
    </row>
    <row r="476">
      <c r="A476" s="134" t="s">
        <v>637</v>
      </c>
      <c r="B476" s="133"/>
      <c r="C476" s="133"/>
    </row>
    <row r="477">
      <c r="A477" s="133"/>
      <c r="B477" s="133"/>
      <c r="C477" s="133"/>
    </row>
    <row r="478">
      <c r="A478" s="134" t="s">
        <v>638</v>
      </c>
      <c r="B478" s="133"/>
      <c r="C478" s="133"/>
    </row>
    <row r="479">
      <c r="A479" s="133"/>
      <c r="B479" s="133"/>
      <c r="C479" s="133"/>
    </row>
    <row r="480">
      <c r="A480" s="132" t="s">
        <v>639</v>
      </c>
      <c r="B480" s="133"/>
      <c r="C480" s="133"/>
    </row>
    <row r="481">
      <c r="A481" s="133"/>
      <c r="B481" s="133"/>
      <c r="C481" s="133"/>
    </row>
    <row r="482">
      <c r="A482" s="134" t="s">
        <v>640</v>
      </c>
      <c r="B482" s="133"/>
      <c r="C482" s="133"/>
    </row>
    <row r="483">
      <c r="A483" s="133"/>
      <c r="B483" s="133"/>
      <c r="C483" s="133"/>
    </row>
    <row r="484">
      <c r="A484" s="135" t="s">
        <v>427</v>
      </c>
      <c r="B484" s="133"/>
      <c r="C484" s="133"/>
    </row>
    <row r="485">
      <c r="A485" s="133"/>
      <c r="B485" s="133"/>
      <c r="C485" s="133"/>
    </row>
    <row r="486">
      <c r="A486" s="136" t="s">
        <v>428</v>
      </c>
      <c r="B486" s="133"/>
      <c r="C486" s="133"/>
    </row>
    <row r="487">
      <c r="A487" s="133"/>
      <c r="B487" s="133"/>
      <c r="C487" s="133"/>
    </row>
    <row r="488">
      <c r="A488" s="141" t="s">
        <v>429</v>
      </c>
      <c r="B488" s="141" t="s">
        <v>430</v>
      </c>
      <c r="C488" s="141" t="s">
        <v>431</v>
      </c>
    </row>
    <row r="489">
      <c r="A489" s="142">
        <v>1.0</v>
      </c>
      <c r="B489" s="142">
        <v>1.0</v>
      </c>
      <c r="C489" s="142" t="s">
        <v>641</v>
      </c>
    </row>
    <row r="490">
      <c r="A490" s="142">
        <v>2.0</v>
      </c>
      <c r="B490" s="142">
        <v>1.0</v>
      </c>
      <c r="C490" s="142" t="s">
        <v>642</v>
      </c>
    </row>
    <row r="491">
      <c r="A491" s="142">
        <v>3.0</v>
      </c>
      <c r="B491" s="142">
        <v>1.0</v>
      </c>
      <c r="C491" s="142" t="s">
        <v>643</v>
      </c>
    </row>
    <row r="492">
      <c r="A492" s="142">
        <v>4.0</v>
      </c>
      <c r="B492" s="142">
        <v>1.0</v>
      </c>
      <c r="C492" s="142" t="s">
        <v>644</v>
      </c>
    </row>
    <row r="493">
      <c r="A493" s="133"/>
      <c r="B493" s="133"/>
      <c r="C493" s="133"/>
    </row>
    <row r="494">
      <c r="A494" s="136" t="s">
        <v>438</v>
      </c>
      <c r="B494" s="133"/>
      <c r="C494" s="133"/>
    </row>
    <row r="495">
      <c r="A495" s="133"/>
      <c r="B495" s="133"/>
      <c r="C495" s="133"/>
    </row>
    <row r="496">
      <c r="A496" s="141" t="s">
        <v>429</v>
      </c>
      <c r="B496" s="141" t="s">
        <v>430</v>
      </c>
      <c r="C496" s="141" t="s">
        <v>431</v>
      </c>
    </row>
    <row r="497">
      <c r="A497" s="142">
        <v>1.0</v>
      </c>
      <c r="B497" s="142">
        <v>1.0</v>
      </c>
      <c r="C497" s="142" t="s">
        <v>645</v>
      </c>
    </row>
    <row r="498">
      <c r="A498" s="142">
        <v>2.0</v>
      </c>
      <c r="B498" s="142">
        <v>1.0</v>
      </c>
      <c r="C498" s="142" t="s">
        <v>646</v>
      </c>
    </row>
    <row r="499">
      <c r="A499" s="142">
        <v>3.0</v>
      </c>
      <c r="B499" s="142">
        <v>1.0</v>
      </c>
      <c r="C499" s="142" t="s">
        <v>647</v>
      </c>
    </row>
    <row r="500">
      <c r="A500" s="142">
        <v>4.0</v>
      </c>
      <c r="B500" s="142">
        <v>1.0</v>
      </c>
      <c r="C500" s="142" t="s">
        <v>648</v>
      </c>
    </row>
    <row r="501">
      <c r="A501" s="133"/>
      <c r="B501" s="133"/>
      <c r="C501" s="133"/>
    </row>
    <row r="502">
      <c r="A502" s="134" t="s">
        <v>649</v>
      </c>
      <c r="B502" s="133"/>
      <c r="C502" s="133"/>
    </row>
    <row r="503">
      <c r="A503" s="133"/>
      <c r="B503" s="133"/>
      <c r="C503" s="133"/>
    </row>
    <row r="504">
      <c r="A504" s="132" t="s">
        <v>650</v>
      </c>
      <c r="B504" s="133"/>
      <c r="C504" s="133"/>
    </row>
    <row r="505">
      <c r="A505" s="133"/>
      <c r="B505" s="133"/>
      <c r="C505" s="133"/>
    </row>
    <row r="506">
      <c r="A506" s="134" t="s">
        <v>651</v>
      </c>
      <c r="B506" s="133"/>
      <c r="C506" s="133"/>
    </row>
    <row r="507">
      <c r="A507" s="133"/>
      <c r="B507" s="133"/>
      <c r="C507" s="133"/>
    </row>
    <row r="508">
      <c r="A508" s="135" t="s">
        <v>427</v>
      </c>
      <c r="B508" s="133"/>
      <c r="C508" s="133"/>
    </row>
    <row r="509">
      <c r="A509" s="133"/>
      <c r="B509" s="133"/>
      <c r="C509" s="133"/>
    </row>
    <row r="510">
      <c r="A510" s="134" t="s">
        <v>652</v>
      </c>
      <c r="B510" s="133"/>
      <c r="C510" s="133"/>
    </row>
    <row r="511">
      <c r="A511" s="133"/>
      <c r="B511" s="133"/>
      <c r="C511" s="133"/>
    </row>
    <row r="512">
      <c r="A512" s="136" t="s">
        <v>438</v>
      </c>
      <c r="B512" s="133"/>
      <c r="C512" s="133"/>
    </row>
    <row r="513">
      <c r="A513" s="133"/>
      <c r="B513" s="133"/>
      <c r="C513" s="133"/>
    </row>
    <row r="514">
      <c r="A514" s="141" t="s">
        <v>429</v>
      </c>
      <c r="B514" s="141" t="s">
        <v>430</v>
      </c>
      <c r="C514" s="141" t="s">
        <v>431</v>
      </c>
    </row>
    <row r="515">
      <c r="A515" s="142">
        <v>1.0</v>
      </c>
      <c r="B515" s="142">
        <v>1.0</v>
      </c>
      <c r="C515" s="142" t="s">
        <v>653</v>
      </c>
    </row>
    <row r="516">
      <c r="A516" s="142">
        <v>2.0</v>
      </c>
      <c r="B516" s="142">
        <v>1.0</v>
      </c>
      <c r="C516" s="142" t="s">
        <v>654</v>
      </c>
    </row>
    <row r="517">
      <c r="A517" s="142">
        <v>3.0</v>
      </c>
      <c r="B517" s="142">
        <v>1.0</v>
      </c>
      <c r="C517" s="142" t="s">
        <v>655</v>
      </c>
    </row>
    <row r="518">
      <c r="A518" s="142">
        <v>4.0</v>
      </c>
      <c r="B518" s="142">
        <v>1.0</v>
      </c>
      <c r="C518" s="142" t="s">
        <v>656</v>
      </c>
    </row>
    <row r="519">
      <c r="A519" s="142">
        <v>5.0</v>
      </c>
      <c r="B519" s="142">
        <v>1.0</v>
      </c>
      <c r="C519" s="142" t="s">
        <v>657</v>
      </c>
    </row>
    <row r="520">
      <c r="A520" s="133"/>
      <c r="B520" s="133"/>
      <c r="C520" s="133"/>
    </row>
    <row r="521">
      <c r="A521" s="134" t="s">
        <v>658</v>
      </c>
      <c r="B521" s="133"/>
      <c r="C521" s="133"/>
    </row>
    <row r="522">
      <c r="A522" s="133"/>
      <c r="B522" s="133"/>
      <c r="C522" s="133"/>
    </row>
    <row r="523">
      <c r="A523" s="134" t="s">
        <v>659</v>
      </c>
      <c r="B523" s="133"/>
      <c r="C523" s="133"/>
    </row>
    <row r="526">
      <c r="A526" s="145" t="s">
        <v>660</v>
      </c>
    </row>
    <row r="527">
      <c r="A527" s="146"/>
    </row>
    <row r="528">
      <c r="A528" s="147" t="s">
        <v>661</v>
      </c>
    </row>
    <row r="529">
      <c r="A529" s="148"/>
    </row>
    <row r="530">
      <c r="A530" s="147" t="s">
        <v>662</v>
      </c>
    </row>
    <row r="531">
      <c r="A531" s="148"/>
    </row>
    <row r="532">
      <c r="A532" s="147" t="s">
        <v>663</v>
      </c>
    </row>
    <row r="533">
      <c r="A533" s="148"/>
    </row>
    <row r="534">
      <c r="A534" s="147" t="s">
        <v>664</v>
      </c>
    </row>
    <row r="535">
      <c r="A535" s="148"/>
    </row>
    <row r="536">
      <c r="A536" s="147" t="s">
        <v>665</v>
      </c>
    </row>
    <row r="537">
      <c r="A537" s="148"/>
    </row>
    <row r="538">
      <c r="A538" s="147" t="s">
        <v>666</v>
      </c>
    </row>
    <row r="539">
      <c r="A539" s="148"/>
    </row>
    <row r="540">
      <c r="A540" s="147" t="s">
        <v>667</v>
      </c>
    </row>
    <row r="541">
      <c r="A541" s="148"/>
    </row>
    <row r="542">
      <c r="A542" s="147" t="s">
        <v>668</v>
      </c>
    </row>
    <row r="543">
      <c r="A543" s="148"/>
    </row>
    <row r="544">
      <c r="A544" s="147" t="s">
        <v>669</v>
      </c>
    </row>
    <row r="545">
      <c r="A545" s="148"/>
    </row>
    <row r="546">
      <c r="A546" s="147" t="s">
        <v>670</v>
      </c>
    </row>
    <row r="547">
      <c r="A547" s="148"/>
    </row>
    <row r="548">
      <c r="A548" s="147" t="s">
        <v>671</v>
      </c>
    </row>
    <row r="549">
      <c r="A549" s="148"/>
    </row>
    <row r="550">
      <c r="A550" s="147" t="s">
        <v>672</v>
      </c>
    </row>
    <row r="551">
      <c r="A551" s="148"/>
    </row>
    <row r="552">
      <c r="A552" s="147" t="s">
        <v>673</v>
      </c>
    </row>
    <row r="553">
      <c r="A553" s="148"/>
    </row>
    <row r="554">
      <c r="A554" s="147" t="s">
        <v>674</v>
      </c>
    </row>
    <row r="555">
      <c r="A555" s="148"/>
    </row>
    <row r="556">
      <c r="A556" s="147" t="s">
        <v>675</v>
      </c>
    </row>
    <row r="557">
      <c r="A557" s="148"/>
    </row>
    <row r="558">
      <c r="A558" s="147" t="s">
        <v>676</v>
      </c>
    </row>
    <row r="559">
      <c r="A559" s="148"/>
    </row>
    <row r="560">
      <c r="A560" s="147" t="s">
        <v>677</v>
      </c>
    </row>
    <row r="561">
      <c r="A561" s="148"/>
    </row>
    <row r="562">
      <c r="A562" s="147" t="s">
        <v>678</v>
      </c>
    </row>
    <row r="563">
      <c r="A563" s="148"/>
    </row>
    <row r="564">
      <c r="A564" s="147" t="s">
        <v>679</v>
      </c>
    </row>
    <row r="565">
      <c r="A565" s="148"/>
    </row>
    <row r="566">
      <c r="A566" s="147" t="s">
        <v>680</v>
      </c>
    </row>
    <row r="567">
      <c r="A567" s="148"/>
    </row>
    <row r="568">
      <c r="A568" s="147" t="s">
        <v>681</v>
      </c>
    </row>
    <row r="569">
      <c r="A569" s="148"/>
    </row>
    <row r="570">
      <c r="A570" s="147" t="s">
        <v>682</v>
      </c>
    </row>
    <row r="571">
      <c r="A571" s="148"/>
    </row>
    <row r="572">
      <c r="A572" s="147" t="s">
        <v>683</v>
      </c>
    </row>
    <row r="573">
      <c r="A573" s="148"/>
    </row>
    <row r="574">
      <c r="A574" s="147" t="s">
        <v>684</v>
      </c>
    </row>
    <row r="575">
      <c r="A575" s="148"/>
    </row>
    <row r="576">
      <c r="A576" s="147" t="s">
        <v>685</v>
      </c>
    </row>
    <row r="577">
      <c r="A577" s="148"/>
    </row>
    <row r="578">
      <c r="A578" s="147" t="s">
        <v>686</v>
      </c>
    </row>
    <row r="579">
      <c r="A579" s="148"/>
    </row>
    <row r="580">
      <c r="A580" s="147" t="s">
        <v>687</v>
      </c>
    </row>
    <row r="581">
      <c r="A581" s="148"/>
    </row>
    <row r="582">
      <c r="A582" s="147" t="s">
        <v>688</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53</v>
      </c>
      <c r="C7" s="6" t="s">
        <v>54</v>
      </c>
      <c r="D7" s="6" t="s">
        <v>55</v>
      </c>
      <c r="E7" s="6" t="s">
        <v>56</v>
      </c>
      <c r="F7" s="7" t="s">
        <v>57</v>
      </c>
      <c r="G7" s="8" t="s">
        <v>58</v>
      </c>
      <c r="H7" s="6" t="s">
        <v>9</v>
      </c>
      <c r="I7" s="6" t="s">
        <v>59</v>
      </c>
      <c r="J7" s="6" t="s">
        <v>60</v>
      </c>
      <c r="K7" s="9"/>
      <c r="L7" s="9"/>
      <c r="M7" s="9"/>
      <c r="N7" s="9"/>
      <c r="O7" s="9"/>
      <c r="P7" s="9"/>
      <c r="Q7" s="9"/>
      <c r="R7" s="9"/>
      <c r="S7" s="9"/>
      <c r="T7" s="9"/>
      <c r="U7" s="9"/>
      <c r="V7" s="9"/>
      <c r="W7" s="9"/>
      <c r="X7" s="9"/>
      <c r="Y7" s="9"/>
      <c r="Z7" s="9"/>
    </row>
    <row r="8" ht="50.25" customHeight="1">
      <c r="A8" s="10" t="s">
        <v>12</v>
      </c>
      <c r="B8" s="15" t="s">
        <v>61</v>
      </c>
      <c r="C8" s="12" t="s">
        <v>62</v>
      </c>
      <c r="D8" s="28" t="s">
        <v>63</v>
      </c>
      <c r="E8" s="27">
        <v>620.0</v>
      </c>
      <c r="F8" s="27">
        <f t="shared" ref="F8:F10" si="1">E8*19%</f>
        <v>117.8</v>
      </c>
      <c r="G8" s="27">
        <f t="shared" ref="G8:G10" si="2">F8+E8</f>
        <v>737.8</v>
      </c>
      <c r="H8" s="27">
        <f t="shared" ref="H8:H10" si="3">G8</f>
        <v>737.8</v>
      </c>
      <c r="I8" s="15" t="s">
        <v>64</v>
      </c>
      <c r="J8" s="15" t="s">
        <v>65</v>
      </c>
      <c r="K8" s="16"/>
    </row>
    <row r="9" ht="50.25" customHeight="1">
      <c r="A9" s="10" t="s">
        <v>18</v>
      </c>
      <c r="B9" s="26" t="s">
        <v>66</v>
      </c>
      <c r="C9" s="12" t="s">
        <v>67</v>
      </c>
      <c r="D9" s="28" t="s">
        <v>68</v>
      </c>
      <c r="E9" s="27">
        <v>549953.67</v>
      </c>
      <c r="F9" s="27">
        <f t="shared" si="1"/>
        <v>104491.1973</v>
      </c>
      <c r="G9" s="27">
        <f t="shared" si="2"/>
        <v>654444.8673</v>
      </c>
      <c r="H9" s="27">
        <f t="shared" si="3"/>
        <v>654444.8673</v>
      </c>
      <c r="I9" s="15" t="s">
        <v>64</v>
      </c>
      <c r="J9" s="21"/>
      <c r="K9" s="16"/>
    </row>
    <row r="10" ht="50.25" customHeight="1">
      <c r="A10" s="10" t="s">
        <v>23</v>
      </c>
      <c r="B10" s="15" t="s">
        <v>66</v>
      </c>
      <c r="C10" s="29" t="s">
        <v>69</v>
      </c>
      <c r="D10" s="30" t="s">
        <v>70</v>
      </c>
      <c r="E10" s="27">
        <v>475538.57</v>
      </c>
      <c r="F10" s="27">
        <f t="shared" si="1"/>
        <v>90352.3283</v>
      </c>
      <c r="G10" s="27">
        <f t="shared" si="2"/>
        <v>565890.8983</v>
      </c>
      <c r="H10" s="27">
        <f t="shared" si="3"/>
        <v>565890.8983</v>
      </c>
      <c r="I10" s="15" t="s">
        <v>64</v>
      </c>
      <c r="J10" s="21"/>
      <c r="K10" s="16"/>
    </row>
    <row r="11" ht="15.0" hidden="1" customHeight="1">
      <c r="A11" s="22"/>
      <c r="B11" s="21"/>
      <c r="C11" s="21"/>
      <c r="D11" s="21"/>
      <c r="E11" s="21"/>
      <c r="F11" s="21"/>
      <c r="G11" s="21"/>
      <c r="H11" s="21"/>
      <c r="I11" s="21"/>
      <c r="J11" s="21"/>
    </row>
    <row r="12" ht="12.75" customHeight="1"/>
    <row r="13" ht="138.75" customHeight="1">
      <c r="A13" s="23" t="s">
        <v>71</v>
      </c>
      <c r="B13" s="3"/>
      <c r="C13" s="3"/>
      <c r="D13" s="3"/>
      <c r="E13" s="3"/>
      <c r="F13" s="3"/>
      <c r="G13" s="3"/>
      <c r="H13" s="3"/>
      <c r="I13" s="3"/>
      <c r="J13" s="4"/>
    </row>
    <row r="14" ht="12.75" customHeight="1"/>
    <row r="15" ht="75.0" customHeight="1">
      <c r="A15" s="23" t="s">
        <v>72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B1" s="16"/>
    </row>
    <row r="2" ht="27.75" customHeight="1">
      <c r="D2" s="1" t="s">
        <v>0</v>
      </c>
    </row>
    <row r="3" ht="12.75" customHeight="1">
      <c r="C3" s="31"/>
    </row>
    <row r="4" ht="12.75" customHeight="1"/>
    <row r="5" ht="43.5" customHeight="1">
      <c r="A5" s="2" t="s">
        <v>1</v>
      </c>
      <c r="B5" s="3"/>
      <c r="C5" s="3"/>
      <c r="D5" s="3"/>
      <c r="E5" s="3"/>
      <c r="F5" s="3"/>
      <c r="G5" s="3"/>
      <c r="H5" s="3"/>
      <c r="I5" s="3"/>
      <c r="J5" s="4"/>
    </row>
    <row r="6" ht="15.75" customHeight="1"/>
    <row r="7" ht="75.75" customHeight="1">
      <c r="A7" s="5" t="s">
        <v>2</v>
      </c>
      <c r="B7" s="6" t="s">
        <v>73</v>
      </c>
      <c r="C7" s="6" t="s">
        <v>74</v>
      </c>
      <c r="D7" s="6" t="s">
        <v>75</v>
      </c>
      <c r="E7" s="6" t="s">
        <v>76</v>
      </c>
      <c r="F7" s="7" t="s">
        <v>77</v>
      </c>
      <c r="G7" s="8" t="s">
        <v>78</v>
      </c>
      <c r="H7" s="6" t="s">
        <v>9</v>
      </c>
      <c r="I7" s="6" t="s">
        <v>79</v>
      </c>
      <c r="J7" s="6" t="s">
        <v>80</v>
      </c>
      <c r="K7" s="9"/>
      <c r="L7" s="9"/>
      <c r="M7" s="9"/>
      <c r="N7" s="9"/>
      <c r="O7" s="9"/>
      <c r="P7" s="9"/>
      <c r="Q7" s="9"/>
      <c r="R7" s="9"/>
      <c r="S7" s="9"/>
      <c r="T7" s="9"/>
      <c r="U7" s="9"/>
      <c r="V7" s="9"/>
      <c r="W7" s="9"/>
      <c r="X7" s="9"/>
      <c r="Y7" s="9"/>
      <c r="Z7" s="9"/>
    </row>
    <row r="8" ht="50.25" customHeight="1">
      <c r="A8" s="10" t="s">
        <v>12</v>
      </c>
      <c r="B8" s="15" t="s">
        <v>81</v>
      </c>
      <c r="C8" s="12" t="s">
        <v>82</v>
      </c>
      <c r="D8" s="15" t="s">
        <v>83</v>
      </c>
      <c r="E8" s="27">
        <v>2339180.0</v>
      </c>
      <c r="F8" s="27">
        <f t="shared" ref="F8:F10" si="1">E8*19%</f>
        <v>444444.2</v>
      </c>
      <c r="G8" s="27">
        <f>F8+E8</f>
        <v>2783624.2</v>
      </c>
      <c r="H8" s="27">
        <f>G8</f>
        <v>2783624.2</v>
      </c>
      <c r="I8" s="15" t="s">
        <v>64</v>
      </c>
      <c r="J8" s="21" t="s">
        <v>84</v>
      </c>
    </row>
    <row r="9" ht="50.25" customHeight="1">
      <c r="A9" s="10" t="s">
        <v>85</v>
      </c>
      <c r="B9" s="26" t="s">
        <v>86</v>
      </c>
      <c r="C9" s="12" t="s">
        <v>87</v>
      </c>
      <c r="D9" s="15" t="s">
        <v>88</v>
      </c>
      <c r="E9" s="13">
        <v>2009169.05</v>
      </c>
      <c r="F9" s="27">
        <f t="shared" si="1"/>
        <v>381742.1195</v>
      </c>
      <c r="G9" s="27">
        <f t="shared" ref="G9:G10" si="2">E9+F9</f>
        <v>2390911.17</v>
      </c>
      <c r="H9" s="27">
        <v>500.0</v>
      </c>
      <c r="I9" s="15" t="s">
        <v>64</v>
      </c>
      <c r="J9" s="21" t="s">
        <v>84</v>
      </c>
      <c r="K9" s="16"/>
    </row>
    <row r="10" ht="50.25" customHeight="1">
      <c r="A10" s="10" t="s">
        <v>23</v>
      </c>
      <c r="B10" s="15" t="s">
        <v>89</v>
      </c>
      <c r="C10" s="15" t="s">
        <v>90</v>
      </c>
      <c r="D10" s="15" t="s">
        <v>91</v>
      </c>
      <c r="E10" s="27">
        <v>5219821.18</v>
      </c>
      <c r="F10" s="27">
        <f t="shared" si="1"/>
        <v>991766.0242</v>
      </c>
      <c r="G10" s="27">
        <f t="shared" si="2"/>
        <v>6211587.204</v>
      </c>
      <c r="H10" s="27">
        <f>G10</f>
        <v>6211587.204</v>
      </c>
      <c r="I10" s="15" t="s">
        <v>64</v>
      </c>
      <c r="J10" s="21" t="s">
        <v>92</v>
      </c>
      <c r="K10" s="16"/>
    </row>
    <row r="11" ht="15.0" hidden="1" customHeight="1">
      <c r="A11" s="22"/>
      <c r="B11" s="21"/>
      <c r="C11" s="21"/>
      <c r="D11" s="21"/>
      <c r="E11" s="21"/>
      <c r="F11" s="21"/>
      <c r="G11" s="21"/>
      <c r="H11" s="21"/>
      <c r="I11" s="21"/>
      <c r="J11" s="21"/>
    </row>
    <row r="12" ht="12.75" customHeight="1"/>
    <row r="13" ht="138.75" customHeight="1">
      <c r="A13" s="23" t="s">
        <v>93</v>
      </c>
      <c r="B13" s="3"/>
      <c r="C13" s="3"/>
      <c r="D13" s="3"/>
      <c r="E13" s="3"/>
      <c r="F13" s="3"/>
      <c r="G13" s="3"/>
      <c r="H13" s="3"/>
      <c r="I13" s="3"/>
      <c r="J13" s="4"/>
    </row>
    <row r="14" ht="12.75" customHeight="1"/>
    <row r="15" ht="75.0" customHeight="1">
      <c r="A15" s="23" t="s">
        <v>94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95</v>
      </c>
      <c r="C7" s="6" t="s">
        <v>96</v>
      </c>
      <c r="D7" s="6" t="s">
        <v>97</v>
      </c>
      <c r="E7" s="6" t="s">
        <v>98</v>
      </c>
      <c r="F7" s="7" t="s">
        <v>99</v>
      </c>
      <c r="G7" s="8" t="s">
        <v>100</v>
      </c>
      <c r="H7" s="6" t="s">
        <v>9</v>
      </c>
      <c r="I7" s="6" t="s">
        <v>101</v>
      </c>
      <c r="J7" s="6" t="s">
        <v>102</v>
      </c>
      <c r="K7" s="9"/>
      <c r="L7" s="9"/>
      <c r="M7" s="9"/>
      <c r="N7" s="9"/>
      <c r="O7" s="9"/>
      <c r="P7" s="9"/>
      <c r="Q7" s="9"/>
      <c r="R7" s="9"/>
      <c r="S7" s="9"/>
      <c r="T7" s="9"/>
      <c r="U7" s="9"/>
      <c r="V7" s="9"/>
      <c r="W7" s="9"/>
      <c r="X7" s="9"/>
      <c r="Y7" s="9"/>
      <c r="Z7" s="9"/>
    </row>
    <row r="8" ht="50.25" customHeight="1">
      <c r="A8" s="10" t="s">
        <v>12</v>
      </c>
      <c r="B8" s="15" t="s">
        <v>103</v>
      </c>
      <c r="C8" s="32" t="s">
        <v>104</v>
      </c>
      <c r="D8" s="19" t="s">
        <v>105</v>
      </c>
      <c r="E8" s="27">
        <v>424539.0</v>
      </c>
      <c r="F8" s="27">
        <f t="shared" ref="F8:F10" si="1">E8 *19%</f>
        <v>80662.41</v>
      </c>
      <c r="G8" s="27">
        <f t="shared" ref="G8:G10" si="2">F8+E8</f>
        <v>505201.41</v>
      </c>
      <c r="H8" s="33">
        <f t="shared" ref="H8:H10" si="3">G8</f>
        <v>505201.41</v>
      </c>
      <c r="I8" s="15" t="s">
        <v>64</v>
      </c>
      <c r="J8" s="34"/>
      <c r="K8" s="16"/>
    </row>
    <row r="9" ht="50.25" customHeight="1">
      <c r="A9" s="10" t="s">
        <v>18</v>
      </c>
      <c r="B9" s="26" t="s">
        <v>106</v>
      </c>
      <c r="C9" s="35" t="s">
        <v>107</v>
      </c>
      <c r="D9" s="36" t="s">
        <v>108</v>
      </c>
      <c r="E9" s="27">
        <v>318122.02</v>
      </c>
      <c r="F9" s="27">
        <f t="shared" si="1"/>
        <v>60443.1838</v>
      </c>
      <c r="G9" s="27">
        <f t="shared" si="2"/>
        <v>378565.2038</v>
      </c>
      <c r="H9" s="33">
        <f t="shared" si="3"/>
        <v>378565.2038</v>
      </c>
      <c r="I9" s="15" t="s">
        <v>64</v>
      </c>
      <c r="J9" s="15"/>
      <c r="K9" s="16"/>
    </row>
    <row r="10" ht="50.25" customHeight="1">
      <c r="A10" s="10" t="s">
        <v>23</v>
      </c>
      <c r="B10" s="15" t="s">
        <v>66</v>
      </c>
      <c r="C10" s="37" t="s">
        <v>109</v>
      </c>
      <c r="D10" s="15" t="s">
        <v>110</v>
      </c>
      <c r="E10" s="27">
        <v>274374.77</v>
      </c>
      <c r="F10" s="27">
        <f t="shared" si="1"/>
        <v>52131.2063</v>
      </c>
      <c r="G10" s="27">
        <f t="shared" si="2"/>
        <v>326505.9763</v>
      </c>
      <c r="H10" s="33">
        <f t="shared" si="3"/>
        <v>326505.9763</v>
      </c>
      <c r="I10" s="15" t="s">
        <v>64</v>
      </c>
      <c r="J10" s="15"/>
      <c r="K10" s="16"/>
    </row>
    <row r="11" ht="15.0" hidden="1" customHeight="1">
      <c r="A11" s="22"/>
      <c r="B11" s="21"/>
      <c r="C11" s="21"/>
      <c r="D11" s="21"/>
      <c r="E11" s="21"/>
      <c r="F11" s="21"/>
      <c r="G11" s="21"/>
      <c r="H11" s="21"/>
      <c r="I11" s="21"/>
      <c r="J11" s="21"/>
    </row>
    <row r="12" ht="12.75" customHeight="1"/>
    <row r="13" ht="138.75" customHeight="1">
      <c r="A13" s="23" t="s">
        <v>111</v>
      </c>
      <c r="B13" s="3"/>
      <c r="C13" s="3"/>
      <c r="D13" s="3"/>
      <c r="E13" s="3"/>
      <c r="F13" s="3"/>
      <c r="G13" s="3"/>
      <c r="H13" s="3"/>
      <c r="I13" s="3"/>
      <c r="J13" s="4"/>
    </row>
    <row r="14" ht="12.75" customHeight="1"/>
    <row r="15" ht="75.0" customHeight="1">
      <c r="A15" s="23" t="s">
        <v>112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1&amp;type=item&amp;tracking_id=67cd6c80-3f3e-49c9-84d6-5903ae56010d" ref="C8"/>
    <hyperlink r:id="rId2" ref="C9"/>
    <hyperlink r:id="rId3"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113</v>
      </c>
      <c r="C7" s="6" t="s">
        <v>114</v>
      </c>
      <c r="D7" s="6" t="s">
        <v>115</v>
      </c>
      <c r="E7" s="6" t="s">
        <v>116</v>
      </c>
      <c r="F7" s="7" t="s">
        <v>117</v>
      </c>
      <c r="G7" s="8" t="s">
        <v>118</v>
      </c>
      <c r="H7" s="6" t="s">
        <v>9</v>
      </c>
      <c r="I7" s="6" t="s">
        <v>119</v>
      </c>
      <c r="J7" s="6" t="s">
        <v>120</v>
      </c>
      <c r="K7" s="9"/>
      <c r="L7" s="9"/>
      <c r="M7" s="9"/>
      <c r="N7" s="9"/>
      <c r="O7" s="9"/>
      <c r="P7" s="9"/>
      <c r="Q7" s="9"/>
      <c r="R7" s="9"/>
      <c r="S7" s="9"/>
      <c r="T7" s="9"/>
      <c r="U7" s="9"/>
      <c r="V7" s="9"/>
      <c r="W7" s="9"/>
      <c r="X7" s="9"/>
      <c r="Y7" s="9"/>
      <c r="Z7" s="9"/>
    </row>
    <row r="8" ht="50.25" customHeight="1">
      <c r="A8" s="10" t="s">
        <v>12</v>
      </c>
      <c r="B8" s="15" t="s">
        <v>19</v>
      </c>
      <c r="C8" s="12" t="s">
        <v>121</v>
      </c>
      <c r="D8" s="15" t="s">
        <v>122</v>
      </c>
      <c r="E8" s="27">
        <v>1352147.83</v>
      </c>
      <c r="F8" s="27">
        <v>2856000.0</v>
      </c>
      <c r="G8" s="27">
        <f t="shared" ref="G8:G9" si="1">E8+F8</f>
        <v>4208147.83</v>
      </c>
      <c r="H8" s="27">
        <f t="shared" ref="H8:H9" si="2">G8</f>
        <v>4208147.83</v>
      </c>
      <c r="I8" s="15" t="s">
        <v>123</v>
      </c>
      <c r="J8" s="15" t="s">
        <v>124</v>
      </c>
      <c r="K8" s="16"/>
    </row>
    <row r="9" ht="50.25" customHeight="1">
      <c r="A9" s="10" t="s">
        <v>18</v>
      </c>
      <c r="B9" s="15" t="s">
        <v>86</v>
      </c>
      <c r="C9" s="38" t="s">
        <v>125</v>
      </c>
      <c r="D9" s="15" t="s">
        <v>126</v>
      </c>
      <c r="E9" s="27">
        <v>1209014.8</v>
      </c>
      <c r="F9" s="27">
        <v>2975000.0</v>
      </c>
      <c r="G9" s="27">
        <f t="shared" si="1"/>
        <v>4184014.8</v>
      </c>
      <c r="H9" s="27">
        <f t="shared" si="2"/>
        <v>4184014.8</v>
      </c>
      <c r="I9" s="15" t="s">
        <v>41</v>
      </c>
      <c r="J9" s="21" t="s">
        <v>127</v>
      </c>
      <c r="K9" s="16"/>
    </row>
    <row r="10" ht="50.25" customHeight="1">
      <c r="A10" s="10" t="s">
        <v>23</v>
      </c>
      <c r="B10" s="39" t="s">
        <v>128</v>
      </c>
      <c r="C10" s="12" t="s">
        <v>129</v>
      </c>
      <c r="D10" s="21" t="s">
        <v>130</v>
      </c>
      <c r="E10" s="27">
        <v>1700000.0</v>
      </c>
      <c r="F10" s="27">
        <v>2023000.0</v>
      </c>
      <c r="G10" s="27">
        <f t="shared" ref="G10:H10" si="3">F10</f>
        <v>2023000</v>
      </c>
      <c r="H10" s="27">
        <f t="shared" si="3"/>
        <v>2023000</v>
      </c>
      <c r="I10" s="15" t="s">
        <v>131</v>
      </c>
      <c r="J10" s="21" t="s">
        <v>132</v>
      </c>
      <c r="K10" s="16"/>
    </row>
    <row r="11" ht="15.0" hidden="1" customHeight="1">
      <c r="A11" s="22"/>
      <c r="B11" s="21"/>
      <c r="C11" s="21"/>
      <c r="D11" s="21"/>
      <c r="E11" s="21"/>
      <c r="F11" s="21"/>
      <c r="G11" s="21"/>
      <c r="H11" s="21"/>
      <c r="I11" s="21"/>
      <c r="J11" s="21"/>
    </row>
    <row r="12" ht="12.75" customHeight="1"/>
    <row r="13" ht="138.75" customHeight="1">
      <c r="A13" s="23" t="s">
        <v>133</v>
      </c>
      <c r="B13" s="3"/>
      <c r="C13" s="3"/>
      <c r="D13" s="3"/>
      <c r="E13" s="3"/>
      <c r="F13" s="3"/>
      <c r="G13" s="3"/>
      <c r="H13" s="3"/>
      <c r="I13" s="3"/>
      <c r="J13" s="4"/>
    </row>
    <row r="14" ht="12.75" customHeight="1"/>
    <row r="15" ht="75.0" customHeight="1">
      <c r="A15" s="23" t="s">
        <v>134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135</v>
      </c>
      <c r="C7" s="6" t="s">
        <v>136</v>
      </c>
      <c r="D7" s="6" t="s">
        <v>137</v>
      </c>
      <c r="E7" s="6" t="s">
        <v>138</v>
      </c>
      <c r="F7" s="7" t="s">
        <v>139</v>
      </c>
      <c r="G7" s="8" t="s">
        <v>140</v>
      </c>
      <c r="H7" s="6" t="s">
        <v>9</v>
      </c>
      <c r="I7" s="6" t="s">
        <v>141</v>
      </c>
      <c r="J7" s="6" t="s">
        <v>142</v>
      </c>
      <c r="K7" s="9"/>
      <c r="L7" s="9"/>
      <c r="M7" s="9"/>
      <c r="N7" s="9"/>
      <c r="O7" s="9"/>
      <c r="P7" s="9"/>
      <c r="Q7" s="9"/>
      <c r="R7" s="9"/>
      <c r="S7" s="9"/>
      <c r="T7" s="9"/>
      <c r="U7" s="9"/>
      <c r="V7" s="9"/>
      <c r="W7" s="9"/>
      <c r="X7" s="9"/>
      <c r="Y7" s="9"/>
      <c r="Z7" s="9"/>
    </row>
    <row r="8" ht="50.25" customHeight="1">
      <c r="A8" s="10" t="s">
        <v>12</v>
      </c>
      <c r="B8" s="15" t="s">
        <v>143</v>
      </c>
      <c r="C8" s="40" t="s">
        <v>144</v>
      </c>
      <c r="D8" s="15" t="s">
        <v>145</v>
      </c>
      <c r="E8" s="27">
        <v>254489.66</v>
      </c>
      <c r="F8" s="27">
        <f t="shared" ref="F8:F10" si="1">E8*19%</f>
        <v>48353.0354</v>
      </c>
      <c r="G8" s="27">
        <f t="shared" ref="G8:G10" si="2">E8+F8</f>
        <v>302842.6954</v>
      </c>
      <c r="H8" s="27">
        <f t="shared" ref="H8:H10" si="3">G8</f>
        <v>302842.6954</v>
      </c>
      <c r="I8" s="15" t="s">
        <v>64</v>
      </c>
      <c r="J8" s="15"/>
      <c r="K8" s="16"/>
    </row>
    <row r="9" ht="50.25" customHeight="1">
      <c r="A9" s="10" t="s">
        <v>18</v>
      </c>
      <c r="B9" s="26" t="s">
        <v>146</v>
      </c>
      <c r="C9" s="29" t="s">
        <v>147</v>
      </c>
      <c r="D9" s="15" t="s">
        <v>148</v>
      </c>
      <c r="E9" s="27">
        <v>251780.4</v>
      </c>
      <c r="F9" s="27">
        <f t="shared" si="1"/>
        <v>47838.276</v>
      </c>
      <c r="G9" s="27">
        <f t="shared" si="2"/>
        <v>299618.676</v>
      </c>
      <c r="H9" s="27">
        <f t="shared" si="3"/>
        <v>299618.676</v>
      </c>
      <c r="I9" s="15" t="s">
        <v>64</v>
      </c>
      <c r="J9" s="21"/>
      <c r="K9" s="16"/>
    </row>
    <row r="10" ht="50.25" customHeight="1">
      <c r="A10" s="10" t="s">
        <v>23</v>
      </c>
      <c r="B10" s="15" t="s">
        <v>66</v>
      </c>
      <c r="C10" s="29" t="s">
        <v>149</v>
      </c>
      <c r="D10" s="15" t="s">
        <v>150</v>
      </c>
      <c r="E10" s="27">
        <v>433575.17</v>
      </c>
      <c r="F10" s="27">
        <f t="shared" si="1"/>
        <v>82379.2823</v>
      </c>
      <c r="G10" s="27">
        <f t="shared" si="2"/>
        <v>515954.4523</v>
      </c>
      <c r="H10" s="27">
        <f t="shared" si="3"/>
        <v>515954.4523</v>
      </c>
      <c r="I10" s="15" t="s">
        <v>64</v>
      </c>
      <c r="J10" s="21"/>
      <c r="K10" s="16"/>
    </row>
    <row r="11" ht="15.0" hidden="1" customHeight="1">
      <c r="A11" s="22"/>
      <c r="B11" s="21"/>
      <c r="C11" s="21"/>
      <c r="D11" s="21"/>
      <c r="E11" s="21"/>
      <c r="F11" s="21"/>
      <c r="G11" s="21"/>
      <c r="H11" s="21"/>
      <c r="I11" s="21"/>
      <c r="J11" s="21"/>
    </row>
    <row r="12" ht="12.75" customHeight="1"/>
    <row r="13" ht="138.75" customHeight="1">
      <c r="A13" s="23" t="s">
        <v>151</v>
      </c>
      <c r="B13" s="3"/>
      <c r="C13" s="3"/>
      <c r="D13" s="3"/>
      <c r="E13" s="3"/>
      <c r="F13" s="3"/>
      <c r="G13" s="3"/>
      <c r="H13" s="3"/>
      <c r="I13" s="3"/>
      <c r="J13" s="4"/>
    </row>
    <row r="14" ht="12.75" customHeight="1"/>
    <row r="15" ht="75.0" customHeight="1">
      <c r="A15" s="23" t="s">
        <v>152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75"/>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153</v>
      </c>
      <c r="C7" s="6" t="s">
        <v>154</v>
      </c>
      <c r="D7" s="6" t="s">
        <v>155</v>
      </c>
      <c r="E7" s="6" t="s">
        <v>156</v>
      </c>
      <c r="F7" s="7" t="s">
        <v>157</v>
      </c>
      <c r="G7" s="8" t="s">
        <v>158</v>
      </c>
      <c r="H7" s="6" t="s">
        <v>9</v>
      </c>
      <c r="I7" s="6" t="s">
        <v>159</v>
      </c>
      <c r="J7" s="6" t="s">
        <v>160</v>
      </c>
      <c r="K7" s="9"/>
      <c r="L7" s="9"/>
      <c r="M7" s="9"/>
      <c r="N7" s="9"/>
      <c r="O7" s="9"/>
      <c r="P7" s="9"/>
      <c r="Q7" s="9"/>
      <c r="R7" s="9"/>
      <c r="S7" s="9"/>
      <c r="T7" s="9"/>
      <c r="U7" s="9"/>
      <c r="V7" s="9"/>
      <c r="W7" s="9"/>
      <c r="X7" s="9"/>
      <c r="Y7" s="9"/>
      <c r="Z7" s="9"/>
    </row>
    <row r="8" ht="50.25" customHeight="1">
      <c r="A8" s="10" t="s">
        <v>12</v>
      </c>
      <c r="B8" s="15" t="s">
        <v>161</v>
      </c>
      <c r="C8" s="41" t="s">
        <v>162</v>
      </c>
      <c r="D8" s="42" t="s">
        <v>163</v>
      </c>
      <c r="E8" s="27">
        <v>29794.01</v>
      </c>
      <c r="F8" s="27">
        <f t="shared" ref="F8:F10" si="1">E8*19%</f>
        <v>5660.8619</v>
      </c>
      <c r="G8" s="27">
        <f t="shared" ref="G8:G9" si="2">E8+F8</f>
        <v>35454.8719</v>
      </c>
      <c r="H8" s="27">
        <f t="shared" ref="H8:H10" si="3">G8</f>
        <v>35454.8719</v>
      </c>
      <c r="I8" s="15" t="s">
        <v>64</v>
      </c>
      <c r="J8" s="21" t="s">
        <v>164</v>
      </c>
      <c r="K8" s="16"/>
    </row>
    <row r="9" ht="50.25" customHeight="1">
      <c r="A9" s="10" t="s">
        <v>18</v>
      </c>
      <c r="B9" s="26" t="s">
        <v>165</v>
      </c>
      <c r="C9" s="12" t="s">
        <v>166</v>
      </c>
      <c r="D9" s="15" t="s">
        <v>167</v>
      </c>
      <c r="E9" s="27">
        <v>27928.97</v>
      </c>
      <c r="F9" s="27">
        <f t="shared" si="1"/>
        <v>5306.5043</v>
      </c>
      <c r="G9" s="27">
        <f t="shared" si="2"/>
        <v>33235.4743</v>
      </c>
      <c r="H9" s="27">
        <f t="shared" si="3"/>
        <v>33235.4743</v>
      </c>
      <c r="I9" s="15" t="s">
        <v>64</v>
      </c>
      <c r="J9" s="21" t="s">
        <v>168</v>
      </c>
      <c r="K9" s="16"/>
    </row>
    <row r="10" ht="50.25" customHeight="1">
      <c r="A10" s="10" t="s">
        <v>23</v>
      </c>
      <c r="B10" s="15" t="s">
        <v>169</v>
      </c>
      <c r="C10" s="12" t="s">
        <v>170</v>
      </c>
      <c r="D10" s="15" t="s">
        <v>171</v>
      </c>
      <c r="E10" s="27">
        <v>26278.0</v>
      </c>
      <c r="F10" s="27">
        <f t="shared" si="1"/>
        <v>4992.82</v>
      </c>
      <c r="G10" s="27">
        <f>F10+E10</f>
        <v>31270.82</v>
      </c>
      <c r="H10" s="27">
        <f t="shared" si="3"/>
        <v>31270.82</v>
      </c>
      <c r="I10" s="15" t="s">
        <v>64</v>
      </c>
      <c r="J10" s="21" t="s">
        <v>172</v>
      </c>
      <c r="K10" s="16"/>
    </row>
    <row r="11" ht="15.0" hidden="1" customHeight="1">
      <c r="A11" s="22"/>
      <c r="B11" s="21"/>
      <c r="C11" s="21"/>
      <c r="D11" s="21"/>
      <c r="E11" s="21"/>
      <c r="F11" s="21"/>
      <c r="G11" s="21"/>
      <c r="H11" s="21"/>
      <c r="I11" s="21"/>
      <c r="J11" s="21"/>
    </row>
    <row r="12" ht="12.75" customHeight="1"/>
    <row r="13" ht="138.75" customHeight="1">
      <c r="A13" s="23" t="s">
        <v>173</v>
      </c>
      <c r="B13" s="3"/>
      <c r="C13" s="3"/>
      <c r="D13" s="3"/>
      <c r="E13" s="3"/>
      <c r="F13" s="3"/>
      <c r="G13" s="3"/>
      <c r="H13" s="3"/>
      <c r="I13" s="3"/>
      <c r="J13" s="4"/>
    </row>
    <row r="14" ht="12.75" customHeight="1"/>
    <row r="15" ht="75.0" customHeight="1">
      <c r="A15" s="23" t="s">
        <v>174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location="is_advertising=true&amp;searchVariation=MCO6162297&amp;backend_model=search-backend&amp;position=1&amp;search_layout=stack&amp;type=pad&amp;tracking_id=5ae627aa-79a6-4a76-a95b-3a93a332b1ea&amp;ad_domain=VQCATCORE_LST&amp;ad_position=1&amp;ad_click_id=YjAxNzExYjAtZjg5OC00YzllLWIwZmEtZWUxYTQ0ZTg5MWVk"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175</v>
      </c>
      <c r="C7" s="6" t="s">
        <v>176</v>
      </c>
      <c r="D7" s="6" t="s">
        <v>177</v>
      </c>
      <c r="E7" s="6" t="s">
        <v>178</v>
      </c>
      <c r="F7" s="7" t="s">
        <v>179</v>
      </c>
      <c r="G7" s="8" t="s">
        <v>180</v>
      </c>
      <c r="H7" s="6" t="s">
        <v>9</v>
      </c>
      <c r="I7" s="6" t="s">
        <v>181</v>
      </c>
      <c r="J7" s="6" t="s">
        <v>182</v>
      </c>
      <c r="K7" s="9"/>
      <c r="L7" s="9"/>
      <c r="M7" s="9"/>
      <c r="N7" s="9"/>
      <c r="O7" s="9"/>
      <c r="P7" s="9"/>
      <c r="Q7" s="9"/>
      <c r="R7" s="9"/>
      <c r="S7" s="9"/>
      <c r="T7" s="9"/>
      <c r="U7" s="9"/>
      <c r="V7" s="9"/>
      <c r="W7" s="9"/>
      <c r="X7" s="9"/>
      <c r="Y7" s="9"/>
      <c r="Z7" s="9"/>
    </row>
    <row r="8" ht="50.25" customHeight="1">
      <c r="A8" s="10" t="s">
        <v>12</v>
      </c>
      <c r="B8" s="15" t="s">
        <v>183</v>
      </c>
      <c r="C8" s="43" t="s">
        <v>184</v>
      </c>
      <c r="D8" s="42" t="s">
        <v>185</v>
      </c>
      <c r="E8" s="27">
        <v>1875535.0</v>
      </c>
      <c r="F8" s="27">
        <f t="shared" ref="F8:F10" si="1">E8*19%</f>
        <v>356351.65</v>
      </c>
      <c r="G8" s="27">
        <f>E8+F8</f>
        <v>2231886.65</v>
      </c>
      <c r="H8" s="27">
        <f t="shared" ref="H8:H10" si="2">G8</f>
        <v>2231886.65</v>
      </c>
      <c r="I8" s="15" t="s">
        <v>64</v>
      </c>
      <c r="J8" s="15"/>
      <c r="K8" s="44"/>
    </row>
    <row r="9" ht="50.25" customHeight="1">
      <c r="A9" s="10" t="s">
        <v>18</v>
      </c>
      <c r="B9" s="26" t="s">
        <v>86</v>
      </c>
      <c r="C9" s="43" t="s">
        <v>186</v>
      </c>
      <c r="D9" s="15" t="s">
        <v>187</v>
      </c>
      <c r="E9" s="27">
        <v>3499030.0</v>
      </c>
      <c r="F9" s="27">
        <f t="shared" si="1"/>
        <v>664815.7</v>
      </c>
      <c r="G9" s="27">
        <f>F9+E9</f>
        <v>4163845.7</v>
      </c>
      <c r="H9" s="27">
        <f t="shared" si="2"/>
        <v>4163845.7</v>
      </c>
      <c r="I9" s="15" t="s">
        <v>64</v>
      </c>
      <c r="J9" s="15" t="s">
        <v>188</v>
      </c>
      <c r="K9" s="44"/>
    </row>
    <row r="10" ht="50.25" customHeight="1">
      <c r="A10" s="10" t="s">
        <v>23</v>
      </c>
      <c r="B10" s="15" t="s">
        <v>189</v>
      </c>
      <c r="C10" s="43" t="s">
        <v>190</v>
      </c>
      <c r="D10" s="15" t="s">
        <v>191</v>
      </c>
      <c r="E10" s="27">
        <v>2199900.0</v>
      </c>
      <c r="F10" s="27">
        <f t="shared" si="1"/>
        <v>417981</v>
      </c>
      <c r="G10" s="27">
        <f>E10+F10</f>
        <v>2617881</v>
      </c>
      <c r="H10" s="27">
        <f t="shared" si="2"/>
        <v>2617881</v>
      </c>
      <c r="I10" s="15" t="s">
        <v>64</v>
      </c>
      <c r="J10" s="15"/>
      <c r="K10" s="44"/>
    </row>
    <row r="11" ht="15.0" hidden="1" customHeight="1">
      <c r="A11" s="22"/>
      <c r="B11" s="21"/>
      <c r="C11" s="21"/>
      <c r="D11" s="21"/>
      <c r="E11" s="21"/>
      <c r="F11" s="21"/>
      <c r="G11" s="21"/>
      <c r="H11" s="21"/>
      <c r="I11" s="21"/>
      <c r="J11" s="21"/>
    </row>
    <row r="12" ht="12.75" customHeight="1"/>
    <row r="13" ht="138.75" customHeight="1">
      <c r="A13" s="23" t="s">
        <v>192</v>
      </c>
      <c r="B13" s="3"/>
      <c r="C13" s="3"/>
      <c r="D13" s="3"/>
      <c r="E13" s="3"/>
      <c r="F13" s="3"/>
      <c r="G13" s="3"/>
      <c r="H13" s="3"/>
      <c r="I13" s="3"/>
      <c r="J13" s="4"/>
    </row>
    <row r="14" ht="12.75" customHeight="1"/>
    <row r="15" ht="75.0" customHeight="1">
      <c r="A15" s="23" t="s">
        <v>193</v>
      </c>
      <c r="B15" s="3"/>
      <c r="C15" s="3"/>
      <c r="D15" s="3"/>
      <c r="E15" s="3"/>
      <c r="F15" s="3"/>
      <c r="G15" s="3"/>
      <c r="H15" s="3"/>
      <c r="I15" s="3"/>
      <c r="J15" s="4"/>
    </row>
    <row r="16" ht="12.75" customHeight="1"/>
    <row r="17" ht="12.75" customHeight="1"/>
    <row r="18" ht="12.75" customHeight="1">
      <c r="A18" s="16">
        <v>1.0</v>
      </c>
      <c r="B18" s="45" t="s">
        <v>194</v>
      </c>
    </row>
    <row r="19" ht="12.75" customHeight="1">
      <c r="A19" s="16">
        <v>2.0</v>
      </c>
      <c r="B19" s="45" t="s">
        <v>195</v>
      </c>
    </row>
    <row r="20" ht="12.75" customHeight="1">
      <c r="A20" s="16">
        <v>3.0</v>
      </c>
      <c r="B20" s="45" t="s">
        <v>196</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is_advertising=true&amp;searchVariation=MCO53401405&amp;backend_model=search-backend&amp;position=1&amp;search_layout=stack&amp;type=pad&amp;tracking_id=9a4c3fc6-a446-4ef6-a242-a771eefb7027&amp;ad_domain=VQCATCORE_LST&amp;ad_position=1&amp;ad_click_id=MzU2Yzc2ZWEtOTkwYi00ZGU1LThjODAtZGQ1ZTI2MzY5NWNh" ref="B18"/>
    <hyperlink r:id="rId2" ref="B19"/>
    <hyperlink r:id="rId3" ref="B2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